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9020" windowHeight="11760" activeTab="3"/>
  </bookViews>
  <sheets>
    <sheet name="22.06.2019" sheetId="6" r:id="rId1"/>
    <sheet name="24.06.2019" sheetId="7" r:id="rId2"/>
    <sheet name="26.06.2019 " sheetId="8" r:id="rId3"/>
    <sheet name="10 ЖББОМ  ҰБТ- 2019   " sheetId="9" r:id="rId4"/>
  </sheets>
  <definedNames>
    <definedName name="_xlnm.Print_Titles" localSheetId="3">'10 ЖББОМ  ҰБТ- 2019   '!$6:$9</definedName>
    <definedName name="_xlnm.Print_Titles" localSheetId="0">'22.06.2019'!$6:$9</definedName>
    <definedName name="_xlnm.Print_Titles" localSheetId="1">'24.06.2019'!$6:$9</definedName>
    <definedName name="_xlnm.Print_Titles" localSheetId="2">'26.06.2019 '!$6:$9</definedName>
    <definedName name="_xlnm.Print_Area" localSheetId="3">'10 ЖББОМ  ҰБТ- 2019   '!$A$1:$M$50</definedName>
    <definedName name="_xlnm.Print_Area" localSheetId="0">'22.06.2019'!$A$1:$M$22</definedName>
    <definedName name="_xlnm.Print_Area" localSheetId="1">'24.06.2019'!$A$1:$M$29</definedName>
    <definedName name="_xlnm.Print_Area" localSheetId="2">'26.06.2019 '!$A$1:$M$17</definedName>
  </definedNames>
  <calcPr calcId="124519"/>
  <fileRecoveryPr autoRecover="0"/>
</workbook>
</file>

<file path=xl/calcChain.xml><?xml version="1.0" encoding="utf-8"?>
<calcChain xmlns="http://schemas.openxmlformats.org/spreadsheetml/2006/main">
  <c r="I67" i="9"/>
  <c r="H67" s="1"/>
  <c r="I68"/>
  <c r="H68" s="1"/>
  <c r="L55"/>
  <c r="L54"/>
  <c r="I69"/>
  <c r="I66"/>
  <c r="I65"/>
  <c r="I64"/>
  <c r="I63"/>
  <c r="I62"/>
  <c r="I61"/>
  <c r="I60"/>
  <c r="I59"/>
  <c r="I58"/>
  <c r="I55"/>
  <c r="I54"/>
  <c r="I53"/>
  <c r="L21" i="8" l="1"/>
  <c r="L22"/>
  <c r="I29"/>
  <c r="H29" s="1"/>
  <c r="I28"/>
  <c r="H28" s="1"/>
  <c r="I27"/>
  <c r="H27" s="1"/>
  <c r="I20"/>
  <c r="H20" s="1"/>
  <c r="I21"/>
  <c r="H21" s="1"/>
  <c r="I22"/>
  <c r="H22" s="1"/>
  <c r="I25"/>
  <c r="H25" s="1"/>
  <c r="I26"/>
  <c r="H26" s="1"/>
  <c r="G30"/>
  <c r="M12"/>
  <c r="M13"/>
  <c r="L34" i="7"/>
  <c r="L33" s="1"/>
  <c r="I30" i="8" l="1"/>
  <c r="I45" i="7"/>
  <c r="H45" s="1"/>
  <c r="I46"/>
  <c r="H46" s="1"/>
  <c r="G48"/>
  <c r="I47"/>
  <c r="H47" s="1"/>
  <c r="I44"/>
  <c r="H44" s="1"/>
  <c r="I43"/>
  <c r="H43" s="1"/>
  <c r="I42"/>
  <c r="H42" s="1"/>
  <c r="I41"/>
  <c r="H41" s="1"/>
  <c r="I40"/>
  <c r="H40" s="1"/>
  <c r="I39"/>
  <c r="H39" s="1"/>
  <c r="I38"/>
  <c r="I37"/>
  <c r="H37" s="1"/>
  <c r="I34"/>
  <c r="H34" s="1"/>
  <c r="I33"/>
  <c r="H33" s="1"/>
  <c r="I32"/>
  <c r="H32" s="1"/>
  <c r="I35" i="6"/>
  <c r="G35"/>
  <c r="I34"/>
  <c r="H34" s="1"/>
  <c r="I33"/>
  <c r="H33" s="1"/>
  <c r="I32"/>
  <c r="H32" s="1"/>
  <c r="I31"/>
  <c r="H31" s="1"/>
  <c r="I30"/>
  <c r="H30" s="1"/>
  <c r="I27"/>
  <c r="H27" s="1"/>
  <c r="I26"/>
  <c r="H26" s="1"/>
  <c r="I25"/>
  <c r="H25" s="1"/>
  <c r="G70" i="9"/>
  <c r="H69"/>
  <c r="H66"/>
  <c r="H65"/>
  <c r="H64"/>
  <c r="H63"/>
  <c r="H62"/>
  <c r="H61"/>
  <c r="H60"/>
  <c r="H59"/>
  <c r="H58"/>
  <c r="H55"/>
  <c r="H54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17" i="8"/>
  <c r="M16"/>
  <c r="M15"/>
  <c r="M14"/>
  <c r="M11"/>
  <c r="M10"/>
  <c r="H38" i="7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I31" s="1"/>
  <c r="H31" s="1"/>
  <c r="M11" i="6"/>
  <c r="M12"/>
  <c r="M13"/>
  <c r="M14"/>
  <c r="M15"/>
  <c r="M16"/>
  <c r="M17"/>
  <c r="M18"/>
  <c r="M19"/>
  <c r="M20"/>
  <c r="M21"/>
  <c r="M22"/>
  <c r="M10"/>
  <c r="I52" i="9" l="1"/>
  <c r="H52" s="1"/>
  <c r="I19" i="8"/>
  <c r="H19" s="1"/>
  <c r="I24" i="6"/>
  <c r="H24" s="1"/>
  <c r="H53" i="9"/>
  <c r="I70"/>
  <c r="I48" i="7"/>
</calcChain>
</file>

<file path=xl/sharedStrings.xml><?xml version="1.0" encoding="utf-8"?>
<sst xmlns="http://schemas.openxmlformats.org/spreadsheetml/2006/main" count="497" uniqueCount="104">
  <si>
    <t>№</t>
  </si>
  <si>
    <t>Баллы по предметам</t>
  </si>
  <si>
    <t>Сумма баллов</t>
  </si>
  <si>
    <t>Ф.И.О.</t>
  </si>
  <si>
    <t>№ вар</t>
  </si>
  <si>
    <t>Область:</t>
  </si>
  <si>
    <t>Район:</t>
  </si>
  <si>
    <t>Филиал НЦТ:</t>
  </si>
  <si>
    <t>Учебное заведение:</t>
  </si>
  <si>
    <t>Дата сканирования:</t>
  </si>
  <si>
    <t>1-й предмет</t>
  </si>
  <si>
    <t>предмет</t>
  </si>
  <si>
    <t>балл</t>
  </si>
  <si>
    <t>2-й предмет</t>
  </si>
  <si>
    <t>Литер класса</t>
  </si>
  <si>
    <t>ИИН</t>
  </si>
  <si>
    <t>Математическая грамотность</t>
  </si>
  <si>
    <t>Грамотность чтения</t>
  </si>
  <si>
    <t>История Казахстана</t>
  </si>
  <si>
    <t>Профилирующие предметы</t>
  </si>
  <si>
    <t>715 - Учреждение "Актюбинский университет имени С.Баишева"</t>
  </si>
  <si>
    <t>Актюбинская</t>
  </si>
  <si>
    <t>г.Актобе</t>
  </si>
  <si>
    <t>Средняя общеобразовательная школа №10</t>
  </si>
  <si>
    <t>-</t>
  </si>
  <si>
    <t>Физика</t>
  </si>
  <si>
    <t>Математика</t>
  </si>
  <si>
    <t>Английский язык</t>
  </si>
  <si>
    <t>Всемирная история</t>
  </si>
  <si>
    <t>Биология</t>
  </si>
  <si>
    <t>География</t>
  </si>
  <si>
    <t>Казахский язык</t>
  </si>
  <si>
    <t>Казахская литература</t>
  </si>
  <si>
    <t>Химия</t>
  </si>
  <si>
    <t>Человек. Общество. Право</t>
  </si>
  <si>
    <t xml:space="preserve">жалпы  </t>
  </si>
  <si>
    <t>мат.сауат</t>
  </si>
  <si>
    <t>оқу.сауат</t>
  </si>
  <si>
    <t>Қ.тарихы</t>
  </si>
  <si>
    <t>қатысқан</t>
  </si>
  <si>
    <t>орт.балл</t>
  </si>
  <si>
    <t>жалпы балл</t>
  </si>
  <si>
    <t>физика</t>
  </si>
  <si>
    <t>Барлығы.</t>
  </si>
  <si>
    <t>математика</t>
  </si>
  <si>
    <t>ВЕДОМОСТЬ ТЕСТИРОВАНИЯ ЕНТ  2019</t>
  </si>
  <si>
    <t>Дата: 22.06.2019</t>
  </si>
  <si>
    <t>Айсауыт Ақназар Амантайұлы</t>
  </si>
  <si>
    <t>Бақтыбаева Динара Русланқызы</t>
  </si>
  <si>
    <t>Жақсылықова Айгерім Дәуітқызы</t>
  </si>
  <si>
    <t>Қайбалды Гүлнұр Айболатқызы</t>
  </si>
  <si>
    <t>Нурланова Арна Нурлановна</t>
  </si>
  <si>
    <t>Райымбекова Айсәуле Айдарбекқызы</t>
  </si>
  <si>
    <t>Санабек Жансұлу Сапабекқызы</t>
  </si>
  <si>
    <t>Сарбаева Камила Радиковна</t>
  </si>
  <si>
    <t xml:space="preserve">Айтқали Арнат Абатұлы </t>
  </si>
  <si>
    <t xml:space="preserve">Изимгалиева Дина Талғатқызы </t>
  </si>
  <si>
    <t>Қабдоллаев Оспан Ерланұлы</t>
  </si>
  <si>
    <t>Суйенишбек Айдын Рауанбекулы</t>
  </si>
  <si>
    <t>Тулегенова Жансая Канаткызы</t>
  </si>
  <si>
    <t>Дата: 24.06.2019</t>
  </si>
  <si>
    <t>Дата: 26.06.2019</t>
  </si>
  <si>
    <t>биология</t>
  </si>
  <si>
    <t>химия</t>
  </si>
  <si>
    <t>география</t>
  </si>
  <si>
    <t>Акраев Нуркасым Құттымұратұлы</t>
  </si>
  <si>
    <t>Болатова Жансая Серікқызы</t>
  </si>
  <si>
    <t>Жаксылыкова Аружан Ерлановна</t>
  </si>
  <si>
    <t>Жарылғасова Элина Арманқызы</t>
  </si>
  <si>
    <t>Изекешова Айым Ерболқызы</t>
  </si>
  <si>
    <t>Сәрсенбаев Қайыржан Қуандықұлы</t>
  </si>
  <si>
    <t>Серғали Аяжан Берікқызы</t>
  </si>
  <si>
    <t>Акимов Диас Габитович</t>
  </si>
  <si>
    <t>Шәпек Нұрболат Танатұлы</t>
  </si>
  <si>
    <t>Алнашов Асхат Ерболатович</t>
  </si>
  <si>
    <t>Алғазин Нұрдәулет Серікұлы</t>
  </si>
  <si>
    <t>Аргумбаев Мирас Истурганулы</t>
  </si>
  <si>
    <t>Байтурешева Лаура Сериковна</t>
  </si>
  <si>
    <t>Ескендирова Айнур Темирхановна</t>
  </si>
  <si>
    <t>Искарова Айдана Еркеновна</t>
  </si>
  <si>
    <t>Қалибеков Азамат Самалбекұлы</t>
  </si>
  <si>
    <t>Лязев Әбілқайыр Азаматұлы</t>
  </si>
  <si>
    <t>Науашев Альфараби Ахметович</t>
  </si>
  <si>
    <t xml:space="preserve">Нұрланқызы Марал </t>
  </si>
  <si>
    <t xml:space="preserve"> қазақ тілі</t>
  </si>
  <si>
    <t>әдебиет</t>
  </si>
  <si>
    <t>ағылшын тілі</t>
  </si>
  <si>
    <t>дүние жүзі тарихы</t>
  </si>
  <si>
    <t>орыс тілі</t>
  </si>
  <si>
    <t>орыс әдебиеті</t>
  </si>
  <si>
    <t>адам қоғам құқық</t>
  </si>
  <si>
    <t>Амантай  Әкежан Төлегенұлы</t>
  </si>
  <si>
    <t>шығармашылықсыз</t>
  </si>
  <si>
    <t>бала саны:</t>
  </si>
  <si>
    <t>орташа балы:</t>
  </si>
  <si>
    <t>жалпы балы:</t>
  </si>
  <si>
    <t>Несіпбаева Айдана Арыстанбекқызы</t>
  </si>
  <si>
    <t>Отанбаев Бекайдар Рустамулы</t>
  </si>
  <si>
    <t>Тупеева Аяулым Жанболатовна</t>
  </si>
  <si>
    <t>Бүркітқалиева Назерке</t>
  </si>
  <si>
    <t>Омарова Мөлдір Мәлікқызы</t>
  </si>
  <si>
    <t>Раимова Индиана Әнуарқызы</t>
  </si>
  <si>
    <t>Сұрша Нұрхан Жақсылықұлы</t>
  </si>
  <si>
    <t>Тілектес Әлнұр Нұрымұлы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</si>
</sst>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00"/>
    <numFmt numFmtId="166" formatCode="0.0"/>
  </numFmts>
  <fonts count="14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b/>
      <i/>
      <sz val="10"/>
      <name val="Arial Cyr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A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164" fontId="6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8" fillId="0" borderId="0" xfId="0" applyFont="1"/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1" xfId="0" applyBorder="1"/>
    <xf numFmtId="164" fontId="13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5"/>
  <sheetViews>
    <sheetView zoomScale="90" zoomScaleNormal="90" zoomScaleSheetLayoutView="100" workbookViewId="0">
      <selection activeCell="F15" sqref="F15"/>
    </sheetView>
  </sheetViews>
  <sheetFormatPr defaultRowHeight="12.75"/>
  <cols>
    <col min="1" max="1" width="4.28515625" customWidth="1"/>
    <col min="2" max="2" width="30.140625" style="17" customWidth="1"/>
    <col min="3" max="3" width="11.28515625" bestFit="1" customWidth="1"/>
    <col min="4" max="4" width="7.42578125" customWidth="1"/>
    <col min="5" max="5" width="6" bestFit="1" customWidth="1"/>
    <col min="6" max="6" width="14.85546875" customWidth="1"/>
    <col min="7" max="8" width="11.85546875" customWidth="1"/>
    <col min="9" max="9" width="23.85546875" customWidth="1"/>
    <col min="10" max="10" width="4.7109375" bestFit="1" customWidth="1"/>
    <col min="11" max="11" width="23.85546875" customWidth="1"/>
    <col min="12" max="12" width="4.7109375" bestFit="1" customWidth="1"/>
  </cols>
  <sheetData>
    <row r="1" spans="1:13" ht="14.25" customHeight="1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0.5" customHeight="1">
      <c r="A2" s="17"/>
      <c r="B2" s="18" t="s">
        <v>7</v>
      </c>
      <c r="C2" s="65" t="s">
        <v>20</v>
      </c>
      <c r="D2" s="65"/>
      <c r="E2" s="65"/>
      <c r="F2" s="65"/>
      <c r="G2" s="65"/>
      <c r="H2" s="65"/>
      <c r="I2" s="65"/>
      <c r="J2" s="65"/>
      <c r="K2" s="65"/>
      <c r="L2" s="17"/>
      <c r="M2" s="17"/>
    </row>
    <row r="3" spans="1:13" ht="10.5" customHeight="1">
      <c r="A3" s="17"/>
      <c r="B3" s="19" t="s">
        <v>5</v>
      </c>
      <c r="C3" s="65" t="s">
        <v>21</v>
      </c>
      <c r="D3" s="65"/>
      <c r="E3" s="65"/>
      <c r="F3" s="65"/>
      <c r="G3" s="18" t="s">
        <v>6</v>
      </c>
      <c r="H3" s="65" t="s">
        <v>22</v>
      </c>
      <c r="I3" s="65"/>
      <c r="J3" s="65"/>
      <c r="K3" s="65"/>
      <c r="L3" s="65"/>
      <c r="M3" s="65"/>
    </row>
    <row r="4" spans="1:13" ht="9.75" customHeight="1">
      <c r="A4" s="17"/>
      <c r="B4" s="18" t="s">
        <v>8</v>
      </c>
      <c r="C4" s="65" t="s">
        <v>23</v>
      </c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0.5" customHeight="1">
      <c r="A5" s="20"/>
      <c r="B5" s="21" t="s">
        <v>9</v>
      </c>
      <c r="C5" s="62">
        <v>43638</v>
      </c>
      <c r="D5" s="63"/>
      <c r="E5" s="63"/>
      <c r="F5" s="63"/>
      <c r="G5" s="22"/>
      <c r="H5" s="23"/>
      <c r="I5" s="23"/>
      <c r="J5" s="23"/>
      <c r="K5" s="24"/>
      <c r="L5" s="17"/>
      <c r="M5" s="25" t="s">
        <v>46</v>
      </c>
    </row>
    <row r="6" spans="1:13" ht="12.75" customHeight="1">
      <c r="A6" s="51" t="s">
        <v>0</v>
      </c>
      <c r="B6" s="58" t="s">
        <v>3</v>
      </c>
      <c r="C6" s="59" t="s">
        <v>15</v>
      </c>
      <c r="D6" s="52" t="s">
        <v>14</v>
      </c>
      <c r="E6" s="51" t="s">
        <v>4</v>
      </c>
      <c r="F6" s="55" t="s">
        <v>1</v>
      </c>
      <c r="G6" s="56"/>
      <c r="H6" s="56"/>
      <c r="I6" s="56"/>
      <c r="J6" s="56"/>
      <c r="K6" s="56"/>
      <c r="L6" s="57"/>
      <c r="M6" s="51" t="s">
        <v>2</v>
      </c>
    </row>
    <row r="7" spans="1:13" ht="12.75" customHeight="1">
      <c r="A7" s="51"/>
      <c r="B7" s="58"/>
      <c r="C7" s="60"/>
      <c r="D7" s="53"/>
      <c r="E7" s="51"/>
      <c r="F7" s="52" t="s">
        <v>16</v>
      </c>
      <c r="G7" s="52" t="s">
        <v>17</v>
      </c>
      <c r="H7" s="52" t="s">
        <v>18</v>
      </c>
      <c r="I7" s="55" t="s">
        <v>19</v>
      </c>
      <c r="J7" s="56"/>
      <c r="K7" s="56"/>
      <c r="L7" s="57"/>
      <c r="M7" s="51"/>
    </row>
    <row r="8" spans="1:13" ht="12.75" customHeight="1">
      <c r="A8" s="51"/>
      <c r="B8" s="58"/>
      <c r="C8" s="60"/>
      <c r="D8" s="53"/>
      <c r="E8" s="51"/>
      <c r="F8" s="53"/>
      <c r="G8" s="53"/>
      <c r="H8" s="53"/>
      <c r="I8" s="51" t="s">
        <v>10</v>
      </c>
      <c r="J8" s="51"/>
      <c r="K8" s="51" t="s">
        <v>13</v>
      </c>
      <c r="L8" s="51"/>
      <c r="M8" s="51"/>
    </row>
    <row r="9" spans="1:13">
      <c r="A9" s="51"/>
      <c r="B9" s="58"/>
      <c r="C9" s="61"/>
      <c r="D9" s="54"/>
      <c r="E9" s="51"/>
      <c r="F9" s="54"/>
      <c r="G9" s="54"/>
      <c r="H9" s="54"/>
      <c r="I9" s="2" t="s">
        <v>11</v>
      </c>
      <c r="J9" s="2" t="s">
        <v>12</v>
      </c>
      <c r="K9" s="2" t="s">
        <v>11</v>
      </c>
      <c r="L9" s="2" t="s">
        <v>12</v>
      </c>
      <c r="M9" s="51"/>
    </row>
    <row r="10" spans="1:13">
      <c r="A10" s="1">
        <v>1</v>
      </c>
      <c r="B10" s="30" t="s">
        <v>47</v>
      </c>
      <c r="C10" s="28"/>
      <c r="D10" s="3" t="s">
        <v>24</v>
      </c>
      <c r="E10" s="4"/>
      <c r="F10" s="5">
        <v>11</v>
      </c>
      <c r="G10" s="5">
        <v>13</v>
      </c>
      <c r="H10" s="5">
        <v>17</v>
      </c>
      <c r="I10" s="6" t="s">
        <v>62</v>
      </c>
      <c r="J10" s="1">
        <v>20</v>
      </c>
      <c r="K10" s="6" t="s">
        <v>63</v>
      </c>
      <c r="L10" s="1">
        <v>26</v>
      </c>
      <c r="M10" s="26">
        <f>SUM(F10+G10+H10+J10+L10)</f>
        <v>87</v>
      </c>
    </row>
    <row r="11" spans="1:13">
      <c r="A11" s="1">
        <v>2</v>
      </c>
      <c r="B11" s="30" t="s">
        <v>48</v>
      </c>
      <c r="C11" s="28"/>
      <c r="D11" s="3" t="s">
        <v>24</v>
      </c>
      <c r="E11" s="4"/>
      <c r="F11" s="5">
        <v>14</v>
      </c>
      <c r="G11" s="5">
        <v>12</v>
      </c>
      <c r="H11" s="5">
        <v>12</v>
      </c>
      <c r="I11" s="6" t="s">
        <v>62</v>
      </c>
      <c r="J11" s="1">
        <v>14</v>
      </c>
      <c r="K11" s="6" t="s">
        <v>64</v>
      </c>
      <c r="L11" s="1">
        <v>30</v>
      </c>
      <c r="M11" s="26">
        <f t="shared" ref="M11:M22" si="0">SUM(F11+G11+H11+J11+L11)</f>
        <v>82</v>
      </c>
    </row>
    <row r="12" spans="1:13">
      <c r="A12" s="1">
        <v>3</v>
      </c>
      <c r="B12" s="30" t="s">
        <v>49</v>
      </c>
      <c r="C12" s="28"/>
      <c r="D12" s="3" t="s">
        <v>24</v>
      </c>
      <c r="E12" s="4"/>
      <c r="F12" s="5">
        <v>14</v>
      </c>
      <c r="G12" s="5">
        <v>14</v>
      </c>
      <c r="H12" s="5">
        <v>17</v>
      </c>
      <c r="I12" s="6" t="s">
        <v>62</v>
      </c>
      <c r="J12" s="1">
        <v>31</v>
      </c>
      <c r="K12" s="6" t="s">
        <v>63</v>
      </c>
      <c r="L12" s="1">
        <v>32</v>
      </c>
      <c r="M12" s="26">
        <f t="shared" si="0"/>
        <v>108</v>
      </c>
    </row>
    <row r="13" spans="1:13">
      <c r="A13" s="1">
        <v>4</v>
      </c>
      <c r="B13" s="30" t="s">
        <v>50</v>
      </c>
      <c r="C13" s="28"/>
      <c r="D13" s="3" t="s">
        <v>24</v>
      </c>
      <c r="E13" s="4"/>
      <c r="F13" s="5">
        <v>17</v>
      </c>
      <c r="G13" s="5">
        <v>14</v>
      </c>
      <c r="H13" s="5">
        <v>8</v>
      </c>
      <c r="I13" s="6" t="s">
        <v>44</v>
      </c>
      <c r="J13" s="1">
        <v>17</v>
      </c>
      <c r="K13" s="6" t="s">
        <v>42</v>
      </c>
      <c r="L13" s="1">
        <v>15</v>
      </c>
      <c r="M13" s="26">
        <f t="shared" si="0"/>
        <v>71</v>
      </c>
    </row>
    <row r="14" spans="1:13">
      <c r="A14" s="1">
        <v>5</v>
      </c>
      <c r="B14" s="30" t="s">
        <v>51</v>
      </c>
      <c r="C14" s="28"/>
      <c r="D14" s="3" t="s">
        <v>24</v>
      </c>
      <c r="E14" s="4"/>
      <c r="F14" s="5"/>
      <c r="G14" s="5">
        <v>17</v>
      </c>
      <c r="H14" s="5">
        <v>6</v>
      </c>
      <c r="I14" s="6"/>
      <c r="J14" s="1"/>
      <c r="K14" s="6"/>
      <c r="L14" s="1"/>
      <c r="M14" s="26">
        <f t="shared" si="0"/>
        <v>23</v>
      </c>
    </row>
    <row r="15" spans="1:13">
      <c r="A15" s="1">
        <v>6</v>
      </c>
      <c r="B15" s="30" t="s">
        <v>52</v>
      </c>
      <c r="C15" s="28"/>
      <c r="D15" s="3" t="s">
        <v>24</v>
      </c>
      <c r="E15" s="4"/>
      <c r="F15" s="5"/>
      <c r="G15" s="5">
        <v>11</v>
      </c>
      <c r="H15" s="5">
        <v>13</v>
      </c>
      <c r="I15" s="6"/>
      <c r="J15" s="1"/>
      <c r="K15" s="6"/>
      <c r="L15" s="1"/>
      <c r="M15" s="26">
        <f t="shared" si="0"/>
        <v>24</v>
      </c>
    </row>
    <row r="16" spans="1:13">
      <c r="A16" s="1">
        <v>7</v>
      </c>
      <c r="B16" s="30" t="s">
        <v>53</v>
      </c>
      <c r="C16" s="28"/>
      <c r="D16" s="3" t="s">
        <v>24</v>
      </c>
      <c r="E16" s="4"/>
      <c r="F16" s="5">
        <v>15</v>
      </c>
      <c r="G16" s="5">
        <v>19</v>
      </c>
      <c r="H16" s="5">
        <v>16</v>
      </c>
      <c r="I16" s="6" t="s">
        <v>44</v>
      </c>
      <c r="J16" s="1">
        <v>36</v>
      </c>
      <c r="K16" s="6" t="s">
        <v>64</v>
      </c>
      <c r="L16" s="1">
        <v>39</v>
      </c>
      <c r="M16" s="26">
        <f t="shared" si="0"/>
        <v>125</v>
      </c>
    </row>
    <row r="17" spans="1:13">
      <c r="A17" s="1">
        <v>8</v>
      </c>
      <c r="B17" s="31" t="s">
        <v>54</v>
      </c>
      <c r="C17" s="28"/>
      <c r="D17" s="3" t="s">
        <v>24</v>
      </c>
      <c r="E17" s="4"/>
      <c r="F17" s="5">
        <v>14</v>
      </c>
      <c r="G17" s="5">
        <v>15</v>
      </c>
      <c r="H17" s="5">
        <v>17</v>
      </c>
      <c r="I17" s="6" t="s">
        <v>44</v>
      </c>
      <c r="J17" s="1">
        <v>26</v>
      </c>
      <c r="K17" s="6" t="s">
        <v>42</v>
      </c>
      <c r="L17" s="1">
        <v>19</v>
      </c>
      <c r="M17" s="26">
        <f t="shared" si="0"/>
        <v>91</v>
      </c>
    </row>
    <row r="18" spans="1:13">
      <c r="A18" s="1">
        <v>9</v>
      </c>
      <c r="B18" s="32" t="s">
        <v>55</v>
      </c>
      <c r="C18" s="28"/>
      <c r="D18" s="3" t="s">
        <v>24</v>
      </c>
      <c r="E18" s="4"/>
      <c r="F18" s="5">
        <v>4</v>
      </c>
      <c r="G18" s="5">
        <v>8</v>
      </c>
      <c r="H18" s="5">
        <v>3</v>
      </c>
      <c r="I18" s="6" t="s">
        <v>42</v>
      </c>
      <c r="J18" s="1">
        <v>10</v>
      </c>
      <c r="K18" s="6" t="s">
        <v>44</v>
      </c>
      <c r="L18" s="1">
        <v>8</v>
      </c>
      <c r="M18" s="26">
        <f t="shared" si="0"/>
        <v>33</v>
      </c>
    </row>
    <row r="19" spans="1:13">
      <c r="A19" s="1">
        <v>10</v>
      </c>
      <c r="B19" s="32" t="s">
        <v>56</v>
      </c>
      <c r="C19" s="28"/>
      <c r="D19" s="3" t="s">
        <v>24</v>
      </c>
      <c r="E19" s="4"/>
      <c r="F19" s="5">
        <v>5</v>
      </c>
      <c r="G19" s="5">
        <v>10</v>
      </c>
      <c r="H19" s="5">
        <v>7</v>
      </c>
      <c r="I19" s="6" t="s">
        <v>42</v>
      </c>
      <c r="J19" s="1">
        <v>8</v>
      </c>
      <c r="K19" s="6" t="s">
        <v>44</v>
      </c>
      <c r="L19" s="1">
        <v>8</v>
      </c>
      <c r="M19" s="26">
        <f t="shared" si="0"/>
        <v>38</v>
      </c>
    </row>
    <row r="20" spans="1:13">
      <c r="A20" s="1">
        <v>11</v>
      </c>
      <c r="B20" s="32" t="s">
        <v>57</v>
      </c>
      <c r="C20" s="28"/>
      <c r="D20" s="3" t="s">
        <v>24</v>
      </c>
      <c r="E20" s="4"/>
      <c r="F20" s="5">
        <v>20</v>
      </c>
      <c r="G20" s="5">
        <v>19</v>
      </c>
      <c r="H20" s="5">
        <v>16</v>
      </c>
      <c r="I20" s="6" t="s">
        <v>44</v>
      </c>
      <c r="J20" s="1">
        <v>36</v>
      </c>
      <c r="K20" s="6" t="s">
        <v>42</v>
      </c>
      <c r="L20" s="1">
        <v>38</v>
      </c>
      <c r="M20" s="26">
        <f t="shared" si="0"/>
        <v>129</v>
      </c>
    </row>
    <row r="21" spans="1:13">
      <c r="A21" s="1">
        <v>12</v>
      </c>
      <c r="B21" s="32" t="s">
        <v>58</v>
      </c>
      <c r="C21" s="28"/>
      <c r="D21" s="3" t="s">
        <v>24</v>
      </c>
      <c r="E21" s="4"/>
      <c r="F21" s="5">
        <v>9</v>
      </c>
      <c r="G21" s="5">
        <v>12</v>
      </c>
      <c r="H21" s="5">
        <v>20</v>
      </c>
      <c r="I21" s="6" t="s">
        <v>64</v>
      </c>
      <c r="J21" s="1">
        <v>25</v>
      </c>
      <c r="K21" s="6" t="s">
        <v>44</v>
      </c>
      <c r="L21" s="1">
        <v>19</v>
      </c>
      <c r="M21" s="26">
        <f t="shared" si="0"/>
        <v>85</v>
      </c>
    </row>
    <row r="22" spans="1:13">
      <c r="A22" s="1">
        <v>13</v>
      </c>
      <c r="B22" s="32" t="s">
        <v>59</v>
      </c>
      <c r="C22" s="28"/>
      <c r="D22" s="3" t="s">
        <v>24</v>
      </c>
      <c r="E22" s="4"/>
      <c r="F22" s="5">
        <v>12</v>
      </c>
      <c r="G22" s="5">
        <v>13</v>
      </c>
      <c r="H22" s="5">
        <v>17</v>
      </c>
      <c r="I22" s="6" t="s">
        <v>62</v>
      </c>
      <c r="J22" s="1">
        <v>30</v>
      </c>
      <c r="K22" s="6" t="s">
        <v>63</v>
      </c>
      <c r="L22" s="1">
        <v>29</v>
      </c>
      <c r="M22" s="26">
        <f t="shared" si="0"/>
        <v>101</v>
      </c>
    </row>
    <row r="24" spans="1:13">
      <c r="F24" s="12" t="s">
        <v>35</v>
      </c>
      <c r="G24" s="7">
        <v>13</v>
      </c>
      <c r="H24" s="10">
        <f>SUM(I24/G24)</f>
        <v>76.692307692307693</v>
      </c>
      <c r="I24" s="7">
        <f>SUM(M10:M22)</f>
        <v>997</v>
      </c>
    </row>
    <row r="25" spans="1:13">
      <c r="F25" s="12" t="s">
        <v>36</v>
      </c>
      <c r="G25" s="7">
        <v>13</v>
      </c>
      <c r="H25" s="10">
        <f t="shared" ref="H25:H27" si="1">SUM(I25/G25)</f>
        <v>10.384615384615385</v>
      </c>
      <c r="I25" s="7">
        <f>SUM(F10:F22)</f>
        <v>135</v>
      </c>
    </row>
    <row r="26" spans="1:13">
      <c r="F26" s="12" t="s">
        <v>37</v>
      </c>
      <c r="G26" s="7">
        <v>13</v>
      </c>
      <c r="H26" s="10">
        <f t="shared" si="1"/>
        <v>13.615384615384615</v>
      </c>
      <c r="I26" s="7">
        <f>SUM(G10:G22)</f>
        <v>177</v>
      </c>
    </row>
    <row r="27" spans="1:13">
      <c r="F27" s="12" t="s">
        <v>38</v>
      </c>
      <c r="G27" s="7">
        <v>13</v>
      </c>
      <c r="H27" s="10">
        <f t="shared" si="1"/>
        <v>13</v>
      </c>
      <c r="I27" s="7">
        <f>SUM(H10:H22)</f>
        <v>169</v>
      </c>
    </row>
    <row r="29" spans="1:13" ht="13.5">
      <c r="F29" s="14"/>
      <c r="G29" s="15" t="s">
        <v>39</v>
      </c>
      <c r="H29" s="14" t="s">
        <v>40</v>
      </c>
      <c r="I29" s="14" t="s">
        <v>41</v>
      </c>
    </row>
    <row r="30" spans="1:13">
      <c r="F30" s="16" t="s">
        <v>42</v>
      </c>
      <c r="G30" s="7">
        <v>5</v>
      </c>
      <c r="H30" s="10">
        <f>SUM(I30/G30)</f>
        <v>18</v>
      </c>
      <c r="I30" s="7">
        <f>SUM(J18+J19+L13+L17+L20)</f>
        <v>90</v>
      </c>
    </row>
    <row r="31" spans="1:13" ht="13.5">
      <c r="F31" s="13" t="s">
        <v>26</v>
      </c>
      <c r="G31" s="7">
        <v>7</v>
      </c>
      <c r="H31" s="10">
        <f t="shared" ref="H31:H34" si="2">SUM(I31/G31)</f>
        <v>21.428571428571427</v>
      </c>
      <c r="I31" s="7">
        <f>SUM(J13+J16+J17+J20+L18+L19+L21)</f>
        <v>150</v>
      </c>
    </row>
    <row r="32" spans="1:13" ht="13.5">
      <c r="F32" s="13" t="s">
        <v>29</v>
      </c>
      <c r="G32" s="7">
        <v>4</v>
      </c>
      <c r="H32" s="10">
        <f t="shared" si="2"/>
        <v>23.75</v>
      </c>
      <c r="I32" s="7">
        <f>SUM(J10+J11+J12+J22)</f>
        <v>95</v>
      </c>
    </row>
    <row r="33" spans="6:11" ht="13.5">
      <c r="F33" s="13" t="s">
        <v>33</v>
      </c>
      <c r="G33" s="7">
        <v>3</v>
      </c>
      <c r="H33" s="10">
        <f t="shared" si="2"/>
        <v>29</v>
      </c>
      <c r="I33" s="7">
        <f>SUM(L10+L12+L22)</f>
        <v>87</v>
      </c>
    </row>
    <row r="34" spans="6:11" ht="13.5">
      <c r="F34" s="13" t="s">
        <v>30</v>
      </c>
      <c r="G34" s="7">
        <v>3</v>
      </c>
      <c r="H34" s="10">
        <f t="shared" si="2"/>
        <v>31.333333333333332</v>
      </c>
      <c r="I34" s="7">
        <f>SUM(J21+L11+L16)</f>
        <v>94</v>
      </c>
    </row>
    <row r="35" spans="6:11">
      <c r="F35" s="8" t="s">
        <v>43</v>
      </c>
      <c r="G35" s="9">
        <f>SUM(G30:G34)</f>
        <v>22</v>
      </c>
      <c r="H35" s="9"/>
      <c r="I35" s="9">
        <f>SUM(I30:I34)</f>
        <v>516</v>
      </c>
      <c r="K35" s="11"/>
    </row>
  </sheetData>
  <mergeCells count="19">
    <mergeCell ref="C5:F5"/>
    <mergeCell ref="A1:M1"/>
    <mergeCell ref="C2:K2"/>
    <mergeCell ref="C3:F3"/>
    <mergeCell ref="H3:M3"/>
    <mergeCell ref="C4:M4"/>
    <mergeCell ref="A6:A9"/>
    <mergeCell ref="B6:B9"/>
    <mergeCell ref="C6:C9"/>
    <mergeCell ref="D6:D9"/>
    <mergeCell ref="E6:E9"/>
    <mergeCell ref="M6:M9"/>
    <mergeCell ref="F7:F9"/>
    <mergeCell ref="G7:G9"/>
    <mergeCell ref="H7:H9"/>
    <mergeCell ref="I7:L7"/>
    <mergeCell ref="I8:J8"/>
    <mergeCell ref="K8:L8"/>
    <mergeCell ref="F6:L6"/>
  </mergeCells>
  <pageMargins left="0.39370078740157483" right="0.39370078740157483" top="0.39370078740157483" bottom="0.39370078740157483" header="0" footer="0"/>
  <pageSetup paperSize="9" scale="86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8"/>
  <sheetViews>
    <sheetView topLeftCell="A4" zoomScale="80" zoomScaleNormal="80" zoomScaleSheetLayoutView="100" workbookViewId="0">
      <selection activeCell="L10" sqref="L10:L29"/>
    </sheetView>
  </sheetViews>
  <sheetFormatPr defaultRowHeight="12.75"/>
  <cols>
    <col min="1" max="1" width="4.28515625" customWidth="1"/>
    <col min="2" max="2" width="30.140625" style="41" customWidth="1"/>
    <col min="3" max="3" width="11.28515625" bestFit="1" customWidth="1"/>
    <col min="4" max="4" width="7.42578125" customWidth="1"/>
    <col min="5" max="5" width="6" bestFit="1" customWidth="1"/>
    <col min="6" max="6" width="14.85546875" customWidth="1"/>
    <col min="7" max="7" width="11.85546875" customWidth="1"/>
    <col min="8" max="8" width="10.5703125" customWidth="1"/>
    <col min="9" max="9" width="23.85546875" customWidth="1"/>
    <col min="10" max="10" width="4.7109375" bestFit="1" customWidth="1"/>
    <col min="11" max="11" width="23.85546875" customWidth="1"/>
    <col min="12" max="12" width="5.5703125" bestFit="1" customWidth="1"/>
  </cols>
  <sheetData>
    <row r="1" spans="1:13" ht="14.25" customHeight="1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0.5" customHeight="1">
      <c r="A2" s="17"/>
      <c r="B2" s="38" t="s">
        <v>7</v>
      </c>
      <c r="C2" s="65" t="s">
        <v>20</v>
      </c>
      <c r="D2" s="65"/>
      <c r="E2" s="65"/>
      <c r="F2" s="65"/>
      <c r="G2" s="65"/>
      <c r="H2" s="65"/>
      <c r="I2" s="65"/>
      <c r="J2" s="65"/>
      <c r="K2" s="65"/>
      <c r="L2" s="17"/>
      <c r="M2" s="17"/>
    </row>
    <row r="3" spans="1:13" ht="10.5" customHeight="1">
      <c r="A3" s="17"/>
      <c r="B3" s="39" t="s">
        <v>5</v>
      </c>
      <c r="C3" s="65" t="s">
        <v>21</v>
      </c>
      <c r="D3" s="65"/>
      <c r="E3" s="65"/>
      <c r="F3" s="65"/>
      <c r="G3" s="18" t="s">
        <v>6</v>
      </c>
      <c r="H3" s="65" t="s">
        <v>22</v>
      </c>
      <c r="I3" s="65"/>
      <c r="J3" s="65"/>
      <c r="K3" s="65"/>
      <c r="L3" s="65"/>
      <c r="M3" s="65"/>
    </row>
    <row r="4" spans="1:13" ht="9.75" customHeight="1">
      <c r="A4" s="17"/>
      <c r="B4" s="38" t="s">
        <v>8</v>
      </c>
      <c r="C4" s="65" t="s">
        <v>23</v>
      </c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0.5" customHeight="1">
      <c r="A5" s="20"/>
      <c r="B5" s="40" t="s">
        <v>9</v>
      </c>
      <c r="C5" s="62">
        <v>43640</v>
      </c>
      <c r="D5" s="63"/>
      <c r="E5" s="63"/>
      <c r="F5" s="63"/>
      <c r="G5" s="22"/>
      <c r="H5" s="23"/>
      <c r="I5" s="23"/>
      <c r="J5" s="23"/>
      <c r="K5" s="24"/>
      <c r="L5" s="17"/>
      <c r="M5" s="25" t="s">
        <v>60</v>
      </c>
    </row>
    <row r="6" spans="1:13" ht="12.75" customHeight="1">
      <c r="A6" s="55" t="s">
        <v>0</v>
      </c>
      <c r="B6" s="51" t="s">
        <v>3</v>
      </c>
      <c r="C6" s="59" t="s">
        <v>15</v>
      </c>
      <c r="D6" s="52" t="s">
        <v>14</v>
      </c>
      <c r="E6" s="51" t="s">
        <v>4</v>
      </c>
      <c r="F6" s="55" t="s">
        <v>1</v>
      </c>
      <c r="G6" s="56"/>
      <c r="H6" s="56"/>
      <c r="I6" s="56"/>
      <c r="J6" s="56"/>
      <c r="K6" s="56"/>
      <c r="L6" s="57"/>
      <c r="M6" s="51" t="s">
        <v>2</v>
      </c>
    </row>
    <row r="7" spans="1:13" ht="12.75" customHeight="1">
      <c r="A7" s="55"/>
      <c r="B7" s="51"/>
      <c r="C7" s="60"/>
      <c r="D7" s="53"/>
      <c r="E7" s="51"/>
      <c r="F7" s="52" t="s">
        <v>16</v>
      </c>
      <c r="G7" s="52" t="s">
        <v>17</v>
      </c>
      <c r="H7" s="52" t="s">
        <v>18</v>
      </c>
      <c r="I7" s="55" t="s">
        <v>19</v>
      </c>
      <c r="J7" s="56"/>
      <c r="K7" s="56"/>
      <c r="L7" s="57"/>
      <c r="M7" s="51"/>
    </row>
    <row r="8" spans="1:13" ht="12.75" customHeight="1">
      <c r="A8" s="55"/>
      <c r="B8" s="51"/>
      <c r="C8" s="60"/>
      <c r="D8" s="53"/>
      <c r="E8" s="51"/>
      <c r="F8" s="53"/>
      <c r="G8" s="53"/>
      <c r="H8" s="53"/>
      <c r="I8" s="51" t="s">
        <v>10</v>
      </c>
      <c r="J8" s="51"/>
      <c r="K8" s="51" t="s">
        <v>13</v>
      </c>
      <c r="L8" s="51"/>
      <c r="M8" s="51"/>
    </row>
    <row r="9" spans="1:13">
      <c r="A9" s="55"/>
      <c r="B9" s="51"/>
      <c r="C9" s="61"/>
      <c r="D9" s="54"/>
      <c r="E9" s="51"/>
      <c r="F9" s="54"/>
      <c r="G9" s="54"/>
      <c r="H9" s="54"/>
      <c r="I9" s="27" t="s">
        <v>11</v>
      </c>
      <c r="J9" s="27" t="s">
        <v>12</v>
      </c>
      <c r="K9" s="27" t="s">
        <v>11</v>
      </c>
      <c r="L9" s="27" t="s">
        <v>12</v>
      </c>
      <c r="M9" s="51"/>
    </row>
    <row r="10" spans="1:13">
      <c r="A10" s="33">
        <v>1</v>
      </c>
      <c r="B10" s="35" t="s">
        <v>65</v>
      </c>
      <c r="C10" s="28"/>
      <c r="D10" s="3" t="s">
        <v>24</v>
      </c>
      <c r="E10" s="4"/>
      <c r="F10" s="5">
        <v>1</v>
      </c>
      <c r="G10" s="5">
        <v>17</v>
      </c>
      <c r="H10" s="5">
        <v>9</v>
      </c>
      <c r="I10" s="6" t="s">
        <v>84</v>
      </c>
      <c r="J10" s="1">
        <v>27</v>
      </c>
      <c r="K10" s="6" t="s">
        <v>85</v>
      </c>
      <c r="L10" s="1">
        <v>11</v>
      </c>
      <c r="M10" s="26">
        <f>SUM(F10+G10+H10+J10+L10)</f>
        <v>65</v>
      </c>
    </row>
    <row r="11" spans="1:13">
      <c r="A11" s="33">
        <v>2</v>
      </c>
      <c r="B11" s="35" t="s">
        <v>66</v>
      </c>
      <c r="C11" s="28"/>
      <c r="D11" s="3" t="s">
        <v>24</v>
      </c>
      <c r="E11" s="4"/>
      <c r="F11" s="5">
        <v>19</v>
      </c>
      <c r="G11" s="5">
        <v>19</v>
      </c>
      <c r="H11" s="5">
        <v>20</v>
      </c>
      <c r="I11" s="6" t="s">
        <v>86</v>
      </c>
      <c r="J11" s="1">
        <v>33</v>
      </c>
      <c r="K11" s="6" t="s">
        <v>87</v>
      </c>
      <c r="L11" s="1">
        <v>38</v>
      </c>
      <c r="M11" s="26">
        <f t="shared" ref="M11:M29" si="0">SUM(F11+G11+H11+J11+L11)</f>
        <v>129</v>
      </c>
    </row>
    <row r="12" spans="1:13">
      <c r="A12" s="33">
        <v>3</v>
      </c>
      <c r="B12" s="35" t="s">
        <v>67</v>
      </c>
      <c r="C12" s="28"/>
      <c r="D12" s="3" t="s">
        <v>24</v>
      </c>
      <c r="E12" s="4"/>
      <c r="F12" s="5">
        <v>7</v>
      </c>
      <c r="G12" s="5">
        <v>15</v>
      </c>
      <c r="H12" s="5">
        <v>18</v>
      </c>
      <c r="I12" s="6" t="s">
        <v>86</v>
      </c>
      <c r="J12" s="1">
        <v>26</v>
      </c>
      <c r="K12" s="6" t="s">
        <v>87</v>
      </c>
      <c r="L12" s="1">
        <v>13</v>
      </c>
      <c r="M12" s="26">
        <f t="shared" si="0"/>
        <v>79</v>
      </c>
    </row>
    <row r="13" spans="1:13">
      <c r="A13" s="33">
        <v>4</v>
      </c>
      <c r="B13" s="35" t="s">
        <v>68</v>
      </c>
      <c r="C13" s="28"/>
      <c r="D13" s="3" t="s">
        <v>24</v>
      </c>
      <c r="E13" s="4"/>
      <c r="F13" s="5">
        <v>14</v>
      </c>
      <c r="G13" s="5">
        <v>15</v>
      </c>
      <c r="H13" s="5">
        <v>17</v>
      </c>
      <c r="I13" s="6" t="s">
        <v>88</v>
      </c>
      <c r="J13" s="1">
        <v>28</v>
      </c>
      <c r="K13" s="6" t="s">
        <v>89</v>
      </c>
      <c r="L13" s="1">
        <v>36</v>
      </c>
      <c r="M13" s="26">
        <f t="shared" si="0"/>
        <v>110</v>
      </c>
    </row>
    <row r="14" spans="1:13">
      <c r="A14" s="33">
        <v>5</v>
      </c>
      <c r="B14" s="35" t="s">
        <v>69</v>
      </c>
      <c r="C14" s="28"/>
      <c r="D14" s="3" t="s">
        <v>24</v>
      </c>
      <c r="E14" s="4"/>
      <c r="F14" s="5">
        <v>13</v>
      </c>
      <c r="G14" s="5">
        <v>16</v>
      </c>
      <c r="H14" s="5">
        <v>18</v>
      </c>
      <c r="I14" s="6" t="s">
        <v>87</v>
      </c>
      <c r="J14" s="1">
        <v>36</v>
      </c>
      <c r="K14" s="6" t="s">
        <v>90</v>
      </c>
      <c r="L14" s="1">
        <v>27</v>
      </c>
      <c r="M14" s="26">
        <f t="shared" si="0"/>
        <v>110</v>
      </c>
    </row>
    <row r="15" spans="1:13" ht="12.75" customHeight="1">
      <c r="A15" s="33">
        <v>6</v>
      </c>
      <c r="B15" s="35" t="s">
        <v>70</v>
      </c>
      <c r="C15" s="28"/>
      <c r="D15" s="3" t="s">
        <v>24</v>
      </c>
      <c r="E15" s="4"/>
      <c r="F15" s="5">
        <v>14</v>
      </c>
      <c r="G15" s="5">
        <v>16</v>
      </c>
      <c r="H15" s="5">
        <v>16</v>
      </c>
      <c r="I15" s="6" t="s">
        <v>42</v>
      </c>
      <c r="J15" s="1">
        <v>28</v>
      </c>
      <c r="K15" s="6" t="s">
        <v>44</v>
      </c>
      <c r="L15" s="1">
        <v>32</v>
      </c>
      <c r="M15" s="26">
        <f t="shared" si="0"/>
        <v>106</v>
      </c>
    </row>
    <row r="16" spans="1:13">
      <c r="A16" s="33">
        <v>7</v>
      </c>
      <c r="B16" s="35" t="s">
        <v>71</v>
      </c>
      <c r="C16" s="28"/>
      <c r="D16" s="3" t="s">
        <v>24</v>
      </c>
      <c r="E16" s="4"/>
      <c r="F16" s="5"/>
      <c r="G16" s="5">
        <v>19</v>
      </c>
      <c r="H16" s="5">
        <v>20</v>
      </c>
      <c r="I16" s="6"/>
      <c r="J16" s="1"/>
      <c r="K16" s="6"/>
      <c r="L16" s="1"/>
      <c r="M16" s="26">
        <f t="shared" si="0"/>
        <v>39</v>
      </c>
    </row>
    <row r="17" spans="1:13">
      <c r="A17" s="33">
        <v>8</v>
      </c>
      <c r="B17" s="36" t="s">
        <v>72</v>
      </c>
      <c r="C17" s="28"/>
      <c r="D17" s="3" t="s">
        <v>24</v>
      </c>
      <c r="E17" s="4"/>
      <c r="F17" s="5">
        <v>11</v>
      </c>
      <c r="G17" s="5">
        <v>16</v>
      </c>
      <c r="H17" s="5">
        <v>5</v>
      </c>
      <c r="I17" s="6" t="s">
        <v>42</v>
      </c>
      <c r="J17" s="1">
        <v>7</v>
      </c>
      <c r="K17" s="6" t="s">
        <v>44</v>
      </c>
      <c r="L17" s="1">
        <v>11</v>
      </c>
      <c r="M17" s="26">
        <f t="shared" si="0"/>
        <v>50</v>
      </c>
    </row>
    <row r="18" spans="1:13">
      <c r="A18" s="33">
        <v>9</v>
      </c>
      <c r="B18" s="37" t="s">
        <v>73</v>
      </c>
      <c r="C18" s="28"/>
      <c r="D18" s="3" t="s">
        <v>24</v>
      </c>
      <c r="E18" s="4"/>
      <c r="F18" s="5">
        <v>15</v>
      </c>
      <c r="G18" s="5">
        <v>16</v>
      </c>
      <c r="H18" s="5">
        <v>18</v>
      </c>
      <c r="I18" s="6" t="s">
        <v>42</v>
      </c>
      <c r="J18" s="1">
        <v>8</v>
      </c>
      <c r="K18" s="6" t="s">
        <v>44</v>
      </c>
      <c r="L18" s="1">
        <v>11</v>
      </c>
      <c r="M18" s="26">
        <f t="shared" si="0"/>
        <v>68</v>
      </c>
    </row>
    <row r="19" spans="1:13">
      <c r="A19" s="33">
        <v>10</v>
      </c>
      <c r="B19" s="37" t="s">
        <v>74</v>
      </c>
      <c r="C19" s="28"/>
      <c r="D19" s="3" t="s">
        <v>24</v>
      </c>
      <c r="E19" s="4"/>
      <c r="F19" s="5">
        <v>11</v>
      </c>
      <c r="G19" s="5">
        <v>18</v>
      </c>
      <c r="H19" s="5">
        <v>16</v>
      </c>
      <c r="I19" s="6" t="s">
        <v>26</v>
      </c>
      <c r="J19" s="1">
        <v>15</v>
      </c>
      <c r="K19" s="6" t="s">
        <v>25</v>
      </c>
      <c r="L19" s="1">
        <v>25</v>
      </c>
      <c r="M19" s="26">
        <f t="shared" si="0"/>
        <v>85</v>
      </c>
    </row>
    <row r="20" spans="1:13">
      <c r="A20" s="33">
        <v>11</v>
      </c>
      <c r="B20" s="37" t="s">
        <v>91</v>
      </c>
      <c r="C20" s="28"/>
      <c r="D20" s="3" t="s">
        <v>24</v>
      </c>
      <c r="E20" s="4"/>
      <c r="F20" s="5">
        <v>9</v>
      </c>
      <c r="G20" s="5">
        <v>14</v>
      </c>
      <c r="H20" s="5">
        <v>10</v>
      </c>
      <c r="I20" s="6" t="s">
        <v>26</v>
      </c>
      <c r="J20" s="1">
        <v>24</v>
      </c>
      <c r="K20" s="6" t="s">
        <v>25</v>
      </c>
      <c r="L20" s="1">
        <v>12</v>
      </c>
      <c r="M20" s="26">
        <f t="shared" si="0"/>
        <v>69</v>
      </c>
    </row>
    <row r="21" spans="1:13">
      <c r="A21" s="33">
        <v>12</v>
      </c>
      <c r="B21" s="37" t="s">
        <v>75</v>
      </c>
      <c r="C21" s="28"/>
      <c r="D21" s="3" t="s">
        <v>24</v>
      </c>
      <c r="E21" s="4"/>
      <c r="F21" s="5">
        <v>17</v>
      </c>
      <c r="G21" s="5">
        <v>19</v>
      </c>
      <c r="H21" s="5">
        <v>19</v>
      </c>
      <c r="I21" s="6" t="s">
        <v>26</v>
      </c>
      <c r="J21" s="1">
        <v>36</v>
      </c>
      <c r="K21" s="6" t="s">
        <v>25</v>
      </c>
      <c r="L21" s="1">
        <v>28</v>
      </c>
      <c r="M21" s="26">
        <f t="shared" si="0"/>
        <v>119</v>
      </c>
    </row>
    <row r="22" spans="1:13">
      <c r="A22" s="33">
        <v>13</v>
      </c>
      <c r="B22" s="37" t="s">
        <v>76</v>
      </c>
      <c r="C22" s="28"/>
      <c r="D22" s="3" t="s">
        <v>24</v>
      </c>
      <c r="E22" s="4"/>
      <c r="F22" s="5">
        <v>15</v>
      </c>
      <c r="G22" s="5">
        <v>15</v>
      </c>
      <c r="H22" s="5">
        <v>15</v>
      </c>
      <c r="I22" s="6" t="s">
        <v>26</v>
      </c>
      <c r="J22" s="1">
        <v>28</v>
      </c>
      <c r="K22" s="6" t="s">
        <v>25</v>
      </c>
      <c r="L22" s="1">
        <v>27</v>
      </c>
      <c r="M22" s="26">
        <f t="shared" si="0"/>
        <v>100</v>
      </c>
    </row>
    <row r="23" spans="1:13">
      <c r="A23" s="34">
        <v>14</v>
      </c>
      <c r="B23" s="37" t="s">
        <v>77</v>
      </c>
      <c r="C23" s="28"/>
      <c r="D23" s="3" t="s">
        <v>24</v>
      </c>
      <c r="E23" s="4"/>
      <c r="F23" s="5">
        <v>10</v>
      </c>
      <c r="G23" s="5">
        <v>18</v>
      </c>
      <c r="H23" s="5">
        <v>18</v>
      </c>
      <c r="I23" s="6" t="s">
        <v>62</v>
      </c>
      <c r="J23" s="1">
        <v>35</v>
      </c>
      <c r="K23" s="6" t="s">
        <v>64</v>
      </c>
      <c r="L23" s="1">
        <v>28</v>
      </c>
      <c r="M23" s="26">
        <f t="shared" si="0"/>
        <v>109</v>
      </c>
    </row>
    <row r="24" spans="1:13">
      <c r="A24" s="33">
        <v>15</v>
      </c>
      <c r="B24" s="37" t="s">
        <v>78</v>
      </c>
      <c r="C24" s="28"/>
      <c r="D24" s="3" t="s">
        <v>24</v>
      </c>
      <c r="E24" s="4"/>
      <c r="F24" s="5"/>
      <c r="G24" s="5">
        <v>14</v>
      </c>
      <c r="H24" s="5">
        <v>18</v>
      </c>
      <c r="I24" s="6"/>
      <c r="J24" s="1"/>
      <c r="K24" s="6"/>
      <c r="L24" s="1"/>
      <c r="M24" s="26">
        <f t="shared" si="0"/>
        <v>32</v>
      </c>
    </row>
    <row r="25" spans="1:13">
      <c r="A25" s="33">
        <v>16</v>
      </c>
      <c r="B25" s="37" t="s">
        <v>79</v>
      </c>
      <c r="C25" s="28"/>
      <c r="D25" s="3" t="s">
        <v>24</v>
      </c>
      <c r="E25" s="4"/>
      <c r="F25" s="5">
        <v>15</v>
      </c>
      <c r="G25" s="5">
        <v>17</v>
      </c>
      <c r="H25" s="5">
        <v>11</v>
      </c>
      <c r="I25" s="6" t="s">
        <v>26</v>
      </c>
      <c r="J25" s="1">
        <v>15</v>
      </c>
      <c r="K25" s="6" t="s">
        <v>64</v>
      </c>
      <c r="L25" s="1">
        <v>22</v>
      </c>
      <c r="M25" s="26">
        <f t="shared" si="0"/>
        <v>80</v>
      </c>
    </row>
    <row r="26" spans="1:13">
      <c r="A26" s="33">
        <v>17</v>
      </c>
      <c r="B26" s="37" t="s">
        <v>80</v>
      </c>
      <c r="C26" s="28"/>
      <c r="D26" s="3" t="s">
        <v>24</v>
      </c>
      <c r="E26" s="4"/>
      <c r="F26" s="5">
        <v>4</v>
      </c>
      <c r="G26" s="5">
        <v>17</v>
      </c>
      <c r="H26" s="5">
        <v>5</v>
      </c>
      <c r="I26" s="6" t="s">
        <v>26</v>
      </c>
      <c r="J26" s="1">
        <v>10</v>
      </c>
      <c r="K26" s="6" t="s">
        <v>25</v>
      </c>
      <c r="L26" s="1">
        <v>5</v>
      </c>
      <c r="M26" s="26">
        <f t="shared" si="0"/>
        <v>41</v>
      </c>
    </row>
    <row r="27" spans="1:13">
      <c r="A27" s="33">
        <v>18</v>
      </c>
      <c r="B27" s="37" t="s">
        <v>81</v>
      </c>
      <c r="C27" s="28"/>
      <c r="D27" s="3" t="s">
        <v>24</v>
      </c>
      <c r="E27" s="4"/>
      <c r="F27" s="5">
        <v>11</v>
      </c>
      <c r="G27" s="5">
        <v>19</v>
      </c>
      <c r="H27" s="5">
        <v>5</v>
      </c>
      <c r="I27" s="6" t="s">
        <v>64</v>
      </c>
      <c r="J27" s="1">
        <v>20</v>
      </c>
      <c r="K27" s="6" t="s">
        <v>44</v>
      </c>
      <c r="L27" s="1">
        <v>17</v>
      </c>
      <c r="M27" s="26">
        <f t="shared" si="0"/>
        <v>72</v>
      </c>
    </row>
    <row r="28" spans="1:13">
      <c r="A28" s="33">
        <v>19</v>
      </c>
      <c r="B28" s="37" t="s">
        <v>82</v>
      </c>
      <c r="C28" s="28"/>
      <c r="D28" s="3" t="s">
        <v>24</v>
      </c>
      <c r="E28" s="4"/>
      <c r="F28" s="5">
        <v>13</v>
      </c>
      <c r="G28" s="5">
        <v>17</v>
      </c>
      <c r="H28" s="5">
        <v>20</v>
      </c>
      <c r="I28" s="6" t="s">
        <v>26</v>
      </c>
      <c r="J28" s="1">
        <v>32</v>
      </c>
      <c r="K28" s="6" t="s">
        <v>25</v>
      </c>
      <c r="L28" s="1">
        <v>27</v>
      </c>
      <c r="M28" s="26">
        <f t="shared" si="0"/>
        <v>109</v>
      </c>
    </row>
    <row r="29" spans="1:13">
      <c r="A29" s="33">
        <v>20</v>
      </c>
      <c r="B29" s="37" t="s">
        <v>83</v>
      </c>
      <c r="C29" s="28"/>
      <c r="D29" s="3" t="s">
        <v>24</v>
      </c>
      <c r="E29" s="4"/>
      <c r="F29" s="5">
        <v>5</v>
      </c>
      <c r="G29" s="5">
        <v>13</v>
      </c>
      <c r="H29" s="5">
        <v>7</v>
      </c>
      <c r="I29" s="6" t="s">
        <v>29</v>
      </c>
      <c r="J29" s="1">
        <v>21</v>
      </c>
      <c r="K29" s="6" t="s">
        <v>64</v>
      </c>
      <c r="L29" s="1">
        <v>28</v>
      </c>
      <c r="M29" s="26">
        <f t="shared" si="0"/>
        <v>74</v>
      </c>
    </row>
    <row r="31" spans="1:13">
      <c r="F31" s="12" t="s">
        <v>35</v>
      </c>
      <c r="G31" s="7">
        <v>20</v>
      </c>
      <c r="H31" s="10">
        <f>SUM(I31/G31)</f>
        <v>82.3</v>
      </c>
      <c r="I31" s="7">
        <f>SUM(M10:M29)</f>
        <v>1646</v>
      </c>
      <c r="K31" s="44" t="s">
        <v>92</v>
      </c>
      <c r="L31" s="42"/>
    </row>
    <row r="32" spans="1:13">
      <c r="F32" s="12" t="s">
        <v>36</v>
      </c>
      <c r="G32" s="7">
        <v>20</v>
      </c>
      <c r="H32" s="10">
        <f t="shared" ref="H32:H34" si="1">SUM(I32/G32)</f>
        <v>10.199999999999999</v>
      </c>
      <c r="I32" s="7">
        <f>SUM(F10:F29)</f>
        <v>204</v>
      </c>
      <c r="K32" s="43" t="s">
        <v>93</v>
      </c>
      <c r="L32" s="26">
        <v>18</v>
      </c>
    </row>
    <row r="33" spans="6:12">
      <c r="F33" s="12" t="s">
        <v>37</v>
      </c>
      <c r="G33" s="7">
        <v>20</v>
      </c>
      <c r="H33" s="10">
        <f t="shared" si="1"/>
        <v>16.5</v>
      </c>
      <c r="I33" s="7">
        <f>SUM(G10:G29)</f>
        <v>330</v>
      </c>
      <c r="K33" s="43" t="s">
        <v>94</v>
      </c>
      <c r="L33" s="46">
        <f>SUM(L34/L32)</f>
        <v>87.5</v>
      </c>
    </row>
    <row r="34" spans="6:12">
      <c r="F34" s="12" t="s">
        <v>38</v>
      </c>
      <c r="G34" s="7">
        <v>20</v>
      </c>
      <c r="H34" s="10">
        <f t="shared" si="1"/>
        <v>14.25</v>
      </c>
      <c r="I34" s="7">
        <f>SUM(H10:H29)</f>
        <v>285</v>
      </c>
      <c r="K34" s="43" t="s">
        <v>95</v>
      </c>
      <c r="L34" s="46">
        <f>SUM(M10+M11+M12+M13+M14+M15+M17+M18+M19+M20+M21+M22+M23+M25+M26+M27+M28+M29)</f>
        <v>1575</v>
      </c>
    </row>
    <row r="36" spans="6:12" ht="13.5">
      <c r="F36" s="14"/>
      <c r="G36" s="15" t="s">
        <v>39</v>
      </c>
      <c r="H36" s="14" t="s">
        <v>40</v>
      </c>
      <c r="I36" s="14" t="s">
        <v>41</v>
      </c>
    </row>
    <row r="37" spans="6:12">
      <c r="F37" s="16" t="s">
        <v>42</v>
      </c>
      <c r="G37" s="7">
        <v>9</v>
      </c>
      <c r="H37" s="10">
        <f>SUM(I37/G37)</f>
        <v>18.555555555555557</v>
      </c>
      <c r="I37" s="7">
        <f>SUM(J15+J17+J18+L19+L20+L21+L22+L26+L28)</f>
        <v>167</v>
      </c>
    </row>
    <row r="38" spans="6:12" ht="13.5">
      <c r="F38" s="13" t="s">
        <v>26</v>
      </c>
      <c r="G38" s="7">
        <v>11</v>
      </c>
      <c r="H38" s="10">
        <f t="shared" ref="H38:H47" si="2">SUM(I38/G38)</f>
        <v>21</v>
      </c>
      <c r="I38" s="7">
        <f>SUM(J19+J20+J21+J22+J25+J26+J28+L15+L18+L17+L27)</f>
        <v>231</v>
      </c>
    </row>
    <row r="39" spans="6:12" ht="13.5" customHeight="1">
      <c r="F39" s="13" t="s">
        <v>27</v>
      </c>
      <c r="G39" s="7">
        <v>2</v>
      </c>
      <c r="H39" s="10">
        <f t="shared" si="2"/>
        <v>29.5</v>
      </c>
      <c r="I39" s="7">
        <f>SUM(J11+J12)</f>
        <v>59</v>
      </c>
    </row>
    <row r="40" spans="6:12" ht="13.5">
      <c r="F40" s="13" t="s">
        <v>29</v>
      </c>
      <c r="G40" s="7">
        <v>2</v>
      </c>
      <c r="H40" s="10">
        <f t="shared" si="2"/>
        <v>28</v>
      </c>
      <c r="I40" s="7">
        <f>SUM(J23+J29)</f>
        <v>56</v>
      </c>
    </row>
    <row r="41" spans="6:12" ht="13.5">
      <c r="F41" s="13" t="s">
        <v>31</v>
      </c>
      <c r="G41" s="7">
        <v>1</v>
      </c>
      <c r="H41" s="10">
        <f t="shared" si="2"/>
        <v>27</v>
      </c>
      <c r="I41" s="7">
        <f>SUM(J10)</f>
        <v>27</v>
      </c>
    </row>
    <row r="42" spans="6:12" ht="15" customHeight="1">
      <c r="F42" s="13" t="s">
        <v>28</v>
      </c>
      <c r="G42" s="7">
        <v>3</v>
      </c>
      <c r="H42" s="10">
        <f t="shared" si="2"/>
        <v>29</v>
      </c>
      <c r="I42" s="7">
        <f>SUM(J14+L11+L12)</f>
        <v>87</v>
      </c>
    </row>
    <row r="43" spans="6:12" ht="13.5">
      <c r="F43" s="13" t="s">
        <v>30</v>
      </c>
      <c r="G43" s="7">
        <v>4</v>
      </c>
      <c r="H43" s="10">
        <f t="shared" si="2"/>
        <v>24.5</v>
      </c>
      <c r="I43" s="7">
        <f>SUM(J27+L23+L25+L29)</f>
        <v>98</v>
      </c>
    </row>
    <row r="44" spans="6:12" ht="27">
      <c r="F44" s="13" t="s">
        <v>32</v>
      </c>
      <c r="G44" s="7">
        <v>1</v>
      </c>
      <c r="H44" s="10">
        <f t="shared" si="2"/>
        <v>11</v>
      </c>
      <c r="I44" s="7">
        <f>SUM(L10)</f>
        <v>11</v>
      </c>
    </row>
    <row r="45" spans="6:12" ht="13.5">
      <c r="F45" s="13" t="s">
        <v>89</v>
      </c>
      <c r="G45" s="7">
        <v>1</v>
      </c>
      <c r="H45" s="10">
        <f t="shared" si="2"/>
        <v>36</v>
      </c>
      <c r="I45" s="7">
        <f>SUM(L13)</f>
        <v>36</v>
      </c>
    </row>
    <row r="46" spans="6:12" ht="13.5">
      <c r="F46" s="13" t="s">
        <v>88</v>
      </c>
      <c r="G46" s="7">
        <v>1</v>
      </c>
      <c r="H46" s="10">
        <f t="shared" si="2"/>
        <v>28</v>
      </c>
      <c r="I46" s="7">
        <f>SUM(J13)</f>
        <v>28</v>
      </c>
    </row>
    <row r="47" spans="6:12" ht="21.75" customHeight="1">
      <c r="F47" s="13" t="s">
        <v>34</v>
      </c>
      <c r="G47" s="7">
        <v>1</v>
      </c>
      <c r="H47" s="10">
        <f t="shared" si="2"/>
        <v>27</v>
      </c>
      <c r="I47" s="7">
        <f>SUM(L14)</f>
        <v>27</v>
      </c>
    </row>
    <row r="48" spans="6:12">
      <c r="F48" s="8" t="s">
        <v>43</v>
      </c>
      <c r="G48" s="9">
        <f>SUM(G37:G47)</f>
        <v>36</v>
      </c>
      <c r="H48" s="9"/>
      <c r="I48" s="9">
        <f>SUM(I37:I47)</f>
        <v>827</v>
      </c>
      <c r="K48" s="45"/>
    </row>
  </sheetData>
  <mergeCells count="19">
    <mergeCell ref="C5:F5"/>
    <mergeCell ref="A1:M1"/>
    <mergeCell ref="C2:K2"/>
    <mergeCell ref="C3:F3"/>
    <mergeCell ref="H3:M3"/>
    <mergeCell ref="C4:M4"/>
    <mergeCell ref="A6:A9"/>
    <mergeCell ref="B6:B9"/>
    <mergeCell ref="C6:C9"/>
    <mergeCell ref="D6:D9"/>
    <mergeCell ref="E6:E9"/>
    <mergeCell ref="M6:M9"/>
    <mergeCell ref="F7:F9"/>
    <mergeCell ref="G7:G9"/>
    <mergeCell ref="H7:H9"/>
    <mergeCell ref="I7:L7"/>
    <mergeCell ref="I8:J8"/>
    <mergeCell ref="K8:L8"/>
    <mergeCell ref="F6:L6"/>
  </mergeCells>
  <pageMargins left="0.39370078740157483" right="0.39370078740157483" top="0.39370078740157483" bottom="0.39370078740157483" header="0" footer="0"/>
  <pageSetup paperSize="9" scale="86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0"/>
  <sheetViews>
    <sheetView zoomScale="80" zoomScaleNormal="80" zoomScaleSheetLayoutView="100" workbookViewId="0">
      <selection activeCell="K19" sqref="K19:L22"/>
    </sheetView>
  </sheetViews>
  <sheetFormatPr defaultRowHeight="12.75"/>
  <cols>
    <col min="1" max="1" width="4.28515625" customWidth="1"/>
    <col min="2" max="2" width="30.140625" style="17" customWidth="1"/>
    <col min="3" max="3" width="11.28515625" bestFit="1" customWidth="1"/>
    <col min="4" max="4" width="7.42578125" customWidth="1"/>
    <col min="5" max="5" width="6" bestFit="1" customWidth="1"/>
    <col min="6" max="6" width="14.85546875" customWidth="1"/>
    <col min="7" max="7" width="11.85546875" customWidth="1"/>
    <col min="8" max="8" width="10.5703125" customWidth="1"/>
    <col min="9" max="9" width="23.85546875" customWidth="1"/>
    <col min="10" max="10" width="4.7109375" bestFit="1" customWidth="1"/>
    <col min="11" max="11" width="23.85546875" customWidth="1"/>
    <col min="12" max="12" width="4.7109375" bestFit="1" customWidth="1"/>
  </cols>
  <sheetData>
    <row r="1" spans="1:13" ht="14.25" customHeight="1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0.5" customHeight="1">
      <c r="A2" s="17"/>
      <c r="B2" s="18" t="s">
        <v>7</v>
      </c>
      <c r="C2" s="65" t="s">
        <v>20</v>
      </c>
      <c r="D2" s="65"/>
      <c r="E2" s="65"/>
      <c r="F2" s="65"/>
      <c r="G2" s="65"/>
      <c r="H2" s="65"/>
      <c r="I2" s="65"/>
      <c r="J2" s="65"/>
      <c r="K2" s="65"/>
      <c r="L2" s="17"/>
      <c r="M2" s="17"/>
    </row>
    <row r="3" spans="1:13" ht="10.5" customHeight="1">
      <c r="A3" s="17"/>
      <c r="B3" s="19" t="s">
        <v>5</v>
      </c>
      <c r="C3" s="65" t="s">
        <v>21</v>
      </c>
      <c r="D3" s="65"/>
      <c r="E3" s="65"/>
      <c r="F3" s="65"/>
      <c r="G3" s="18" t="s">
        <v>6</v>
      </c>
      <c r="H3" s="65" t="s">
        <v>22</v>
      </c>
      <c r="I3" s="65"/>
      <c r="J3" s="65"/>
      <c r="K3" s="65"/>
      <c r="L3" s="65"/>
      <c r="M3" s="65"/>
    </row>
    <row r="4" spans="1:13" ht="9.75" customHeight="1">
      <c r="A4" s="17"/>
      <c r="B4" s="18" t="s">
        <v>8</v>
      </c>
      <c r="C4" s="65" t="s">
        <v>23</v>
      </c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0.5" customHeight="1">
      <c r="A5" s="20"/>
      <c r="B5" s="21" t="s">
        <v>9</v>
      </c>
      <c r="C5" s="62">
        <v>43642</v>
      </c>
      <c r="D5" s="63"/>
      <c r="E5" s="63"/>
      <c r="F5" s="63"/>
      <c r="G5" s="22"/>
      <c r="H5" s="23"/>
      <c r="I5" s="23"/>
      <c r="J5" s="23"/>
      <c r="K5" s="24"/>
      <c r="L5" s="17"/>
      <c r="M5" s="25" t="s">
        <v>61</v>
      </c>
    </row>
    <row r="6" spans="1:13" ht="12.75" customHeight="1">
      <c r="A6" s="51" t="s">
        <v>0</v>
      </c>
      <c r="B6" s="58" t="s">
        <v>3</v>
      </c>
      <c r="C6" s="59" t="s">
        <v>15</v>
      </c>
      <c r="D6" s="52" t="s">
        <v>14</v>
      </c>
      <c r="E6" s="51" t="s">
        <v>4</v>
      </c>
      <c r="F6" s="55" t="s">
        <v>1</v>
      </c>
      <c r="G6" s="56"/>
      <c r="H6" s="56"/>
      <c r="I6" s="56"/>
      <c r="J6" s="56"/>
      <c r="K6" s="56"/>
      <c r="L6" s="57"/>
      <c r="M6" s="51" t="s">
        <v>2</v>
      </c>
    </row>
    <row r="7" spans="1:13" ht="12.75" customHeight="1">
      <c r="A7" s="51"/>
      <c r="B7" s="58"/>
      <c r="C7" s="60"/>
      <c r="D7" s="53"/>
      <c r="E7" s="51"/>
      <c r="F7" s="52" t="s">
        <v>16</v>
      </c>
      <c r="G7" s="52" t="s">
        <v>17</v>
      </c>
      <c r="H7" s="52" t="s">
        <v>18</v>
      </c>
      <c r="I7" s="55" t="s">
        <v>19</v>
      </c>
      <c r="J7" s="56"/>
      <c r="K7" s="56"/>
      <c r="L7" s="57"/>
      <c r="M7" s="51"/>
    </row>
    <row r="8" spans="1:13" ht="12.75" customHeight="1">
      <c r="A8" s="51"/>
      <c r="B8" s="58"/>
      <c r="C8" s="60"/>
      <c r="D8" s="53"/>
      <c r="E8" s="51"/>
      <c r="F8" s="53"/>
      <c r="G8" s="53"/>
      <c r="H8" s="53"/>
      <c r="I8" s="55" t="s">
        <v>10</v>
      </c>
      <c r="J8" s="57"/>
      <c r="K8" s="51" t="s">
        <v>13</v>
      </c>
      <c r="L8" s="51"/>
      <c r="M8" s="51"/>
    </row>
    <row r="9" spans="1:13">
      <c r="A9" s="51"/>
      <c r="B9" s="58"/>
      <c r="C9" s="61"/>
      <c r="D9" s="54"/>
      <c r="E9" s="51"/>
      <c r="F9" s="54"/>
      <c r="G9" s="54"/>
      <c r="H9" s="54"/>
      <c r="I9" s="27" t="s">
        <v>11</v>
      </c>
      <c r="J9" s="27" t="s">
        <v>12</v>
      </c>
      <c r="K9" s="27" t="s">
        <v>11</v>
      </c>
      <c r="L9" s="27" t="s">
        <v>12</v>
      </c>
      <c r="M9" s="51"/>
    </row>
    <row r="10" spans="1:13" ht="25.5">
      <c r="A10" s="33">
        <v>1</v>
      </c>
      <c r="B10" s="35" t="s">
        <v>96</v>
      </c>
      <c r="C10" s="28"/>
      <c r="D10" s="3" t="s">
        <v>24</v>
      </c>
      <c r="E10" s="4"/>
      <c r="F10" s="5">
        <v>16</v>
      </c>
      <c r="G10" s="5">
        <v>19</v>
      </c>
      <c r="H10" s="5">
        <v>20</v>
      </c>
      <c r="I10" s="6" t="s">
        <v>62</v>
      </c>
      <c r="J10" s="1">
        <v>37</v>
      </c>
      <c r="K10" s="6" t="s">
        <v>63</v>
      </c>
      <c r="L10" s="1">
        <v>31</v>
      </c>
      <c r="M10" s="26">
        <f t="shared" ref="M10:M17" si="0">SUM(F10+G10+H10+J10+L10)</f>
        <v>123</v>
      </c>
    </row>
    <row r="11" spans="1:13">
      <c r="A11" s="33">
        <v>2</v>
      </c>
      <c r="B11" s="35" t="s">
        <v>97</v>
      </c>
      <c r="C11" s="28"/>
      <c r="D11" s="3" t="s">
        <v>24</v>
      </c>
      <c r="E11" s="4"/>
      <c r="F11" s="5">
        <v>10</v>
      </c>
      <c r="G11" s="5">
        <v>13</v>
      </c>
      <c r="H11" s="5">
        <v>14</v>
      </c>
      <c r="I11" s="6" t="s">
        <v>44</v>
      </c>
      <c r="J11" s="1">
        <v>26</v>
      </c>
      <c r="K11" s="6" t="s">
        <v>42</v>
      </c>
      <c r="L11" s="1">
        <v>25</v>
      </c>
      <c r="M11" s="26">
        <f t="shared" si="0"/>
        <v>88</v>
      </c>
    </row>
    <row r="12" spans="1:13">
      <c r="A12" s="33">
        <v>3</v>
      </c>
      <c r="B12" s="35" t="s">
        <v>98</v>
      </c>
      <c r="C12" s="28"/>
      <c r="D12" s="3" t="s">
        <v>24</v>
      </c>
      <c r="E12" s="4"/>
      <c r="F12" s="42"/>
      <c r="G12" s="42">
        <v>15</v>
      </c>
      <c r="H12" s="42">
        <v>18</v>
      </c>
      <c r="I12" s="42"/>
      <c r="J12" s="42"/>
      <c r="K12" s="42"/>
      <c r="L12" s="42"/>
      <c r="M12" s="26">
        <f t="shared" si="0"/>
        <v>33</v>
      </c>
    </row>
    <row r="13" spans="1:13">
      <c r="A13" s="33">
        <v>4</v>
      </c>
      <c r="B13" s="36" t="s">
        <v>99</v>
      </c>
      <c r="C13" s="28"/>
      <c r="D13" s="3" t="s">
        <v>24</v>
      </c>
      <c r="E13" s="4"/>
      <c r="F13" s="5">
        <v>14</v>
      </c>
      <c r="G13" s="5">
        <v>15</v>
      </c>
      <c r="H13" s="5">
        <v>18</v>
      </c>
      <c r="I13" s="6" t="s">
        <v>44</v>
      </c>
      <c r="J13" s="1">
        <v>29</v>
      </c>
      <c r="K13" s="6" t="s">
        <v>42</v>
      </c>
      <c r="L13" s="1">
        <v>27</v>
      </c>
      <c r="M13" s="26">
        <f t="shared" si="0"/>
        <v>103</v>
      </c>
    </row>
    <row r="14" spans="1:13">
      <c r="A14" s="33">
        <v>5</v>
      </c>
      <c r="B14" s="37" t="s">
        <v>100</v>
      </c>
      <c r="C14" s="28"/>
      <c r="D14" s="3" t="s">
        <v>24</v>
      </c>
      <c r="E14" s="4"/>
      <c r="F14" s="5">
        <v>18</v>
      </c>
      <c r="G14" s="5">
        <v>10</v>
      </c>
      <c r="H14" s="5">
        <v>20</v>
      </c>
      <c r="I14" s="6" t="s">
        <v>62</v>
      </c>
      <c r="J14" s="1">
        <v>25</v>
      </c>
      <c r="K14" s="6" t="s">
        <v>63</v>
      </c>
      <c r="L14" s="1">
        <v>33</v>
      </c>
      <c r="M14" s="26">
        <f t="shared" si="0"/>
        <v>106</v>
      </c>
    </row>
    <row r="15" spans="1:13">
      <c r="A15" s="33">
        <v>6</v>
      </c>
      <c r="B15" s="37" t="s">
        <v>101</v>
      </c>
      <c r="C15" s="28"/>
      <c r="D15" s="3" t="s">
        <v>24</v>
      </c>
      <c r="E15" s="4"/>
      <c r="F15" s="5">
        <v>8</v>
      </c>
      <c r="G15" s="5">
        <v>13</v>
      </c>
      <c r="H15" s="5">
        <v>9</v>
      </c>
      <c r="I15" s="6" t="s">
        <v>64</v>
      </c>
      <c r="J15" s="1">
        <v>10</v>
      </c>
      <c r="K15" s="6" t="s">
        <v>62</v>
      </c>
      <c r="L15" s="1">
        <v>8</v>
      </c>
      <c r="M15" s="26">
        <f t="shared" si="0"/>
        <v>48</v>
      </c>
    </row>
    <row r="16" spans="1:13">
      <c r="A16" s="33">
        <v>7</v>
      </c>
      <c r="B16" s="37" t="s">
        <v>102</v>
      </c>
      <c r="C16" s="28"/>
      <c r="D16" s="3" t="s">
        <v>24</v>
      </c>
      <c r="E16" s="4"/>
      <c r="F16" s="5">
        <v>11</v>
      </c>
      <c r="G16" s="5">
        <v>10</v>
      </c>
      <c r="H16" s="5">
        <v>4</v>
      </c>
      <c r="I16" s="6" t="s">
        <v>44</v>
      </c>
      <c r="J16" s="1">
        <v>10</v>
      </c>
      <c r="K16" s="6" t="s">
        <v>42</v>
      </c>
      <c r="L16" s="1">
        <v>7</v>
      </c>
      <c r="M16" s="26">
        <f t="shared" si="0"/>
        <v>42</v>
      </c>
    </row>
    <row r="17" spans="1:13">
      <c r="A17" s="33">
        <v>8</v>
      </c>
      <c r="B17" s="35" t="s">
        <v>103</v>
      </c>
      <c r="C17" s="28"/>
      <c r="D17" s="3" t="s">
        <v>24</v>
      </c>
      <c r="E17" s="4"/>
      <c r="F17" s="5">
        <v>16</v>
      </c>
      <c r="G17" s="5">
        <v>19</v>
      </c>
      <c r="H17" s="5">
        <v>19</v>
      </c>
      <c r="I17" s="6" t="s">
        <v>44</v>
      </c>
      <c r="J17" s="1">
        <v>39</v>
      </c>
      <c r="K17" s="6" t="s">
        <v>42</v>
      </c>
      <c r="L17" s="1">
        <v>34</v>
      </c>
      <c r="M17" s="26">
        <f t="shared" si="0"/>
        <v>127</v>
      </c>
    </row>
    <row r="19" spans="1:13">
      <c r="F19" s="12" t="s">
        <v>35</v>
      </c>
      <c r="G19" s="7">
        <v>8</v>
      </c>
      <c r="H19" s="10">
        <f>SUM(I19/G19)</f>
        <v>83.75</v>
      </c>
      <c r="I19" s="7">
        <f>SUM(M10:M17)</f>
        <v>670</v>
      </c>
      <c r="K19" s="44" t="s">
        <v>92</v>
      </c>
      <c r="L19" s="42"/>
    </row>
    <row r="20" spans="1:13">
      <c r="F20" s="12" t="s">
        <v>36</v>
      </c>
      <c r="G20" s="7">
        <v>7</v>
      </c>
      <c r="H20" s="10">
        <f t="shared" ref="H20:H22" si="1">SUM(I20/G20)</f>
        <v>13.285714285714286</v>
      </c>
      <c r="I20" s="7">
        <f>SUM(F10:F17)</f>
        <v>93</v>
      </c>
      <c r="K20" s="43" t="s">
        <v>93</v>
      </c>
      <c r="L20" s="26">
        <v>1</v>
      </c>
    </row>
    <row r="21" spans="1:13">
      <c r="F21" s="12" t="s">
        <v>37</v>
      </c>
      <c r="G21" s="7">
        <v>8</v>
      </c>
      <c r="H21" s="10">
        <f t="shared" si="1"/>
        <v>14.25</v>
      </c>
      <c r="I21" s="7">
        <f>SUM(G10:G17)</f>
        <v>114</v>
      </c>
      <c r="K21" s="43" t="s">
        <v>94</v>
      </c>
      <c r="L21" s="46">
        <f>SUM(L22/L20)</f>
        <v>33</v>
      </c>
    </row>
    <row r="22" spans="1:13">
      <c r="F22" s="12" t="s">
        <v>38</v>
      </c>
      <c r="G22" s="7">
        <v>8</v>
      </c>
      <c r="H22" s="10">
        <f t="shared" si="1"/>
        <v>15.25</v>
      </c>
      <c r="I22" s="7">
        <f>SUM(H10:H17)</f>
        <v>122</v>
      </c>
      <c r="K22" s="43" t="s">
        <v>95</v>
      </c>
      <c r="L22" s="46">
        <f>SUM(M12)</f>
        <v>33</v>
      </c>
    </row>
    <row r="24" spans="1:13" ht="13.5">
      <c r="F24" s="14"/>
      <c r="G24" s="15" t="s">
        <v>39</v>
      </c>
      <c r="H24" s="14" t="s">
        <v>40</v>
      </c>
      <c r="I24" s="14" t="s">
        <v>41</v>
      </c>
    </row>
    <row r="25" spans="1:13">
      <c r="F25" s="16" t="s">
        <v>42</v>
      </c>
      <c r="G25" s="7">
        <v>4</v>
      </c>
      <c r="H25" s="10">
        <f>SUM(I25/G25)</f>
        <v>23.25</v>
      </c>
      <c r="I25" s="7">
        <f>SUM(L11+L13+L16+L17)</f>
        <v>93</v>
      </c>
    </row>
    <row r="26" spans="1:13" ht="13.5">
      <c r="F26" s="13" t="s">
        <v>26</v>
      </c>
      <c r="G26" s="7">
        <v>4</v>
      </c>
      <c r="H26" s="10">
        <f t="shared" ref="H26:H29" si="2">SUM(I26/G26)</f>
        <v>26</v>
      </c>
      <c r="I26" s="7">
        <f>SUM(J11+J13+J16+J17)</f>
        <v>104</v>
      </c>
    </row>
    <row r="27" spans="1:13" ht="13.5">
      <c r="F27" s="13" t="s">
        <v>29</v>
      </c>
      <c r="G27" s="7">
        <v>3</v>
      </c>
      <c r="H27" s="10">
        <f t="shared" si="2"/>
        <v>23.333333333333332</v>
      </c>
      <c r="I27" s="7">
        <f>SUM(J10+J14+L15)</f>
        <v>70</v>
      </c>
    </row>
    <row r="28" spans="1:13" ht="13.5">
      <c r="F28" s="13" t="s">
        <v>33</v>
      </c>
      <c r="G28" s="7">
        <v>2</v>
      </c>
      <c r="H28" s="10">
        <f t="shared" si="2"/>
        <v>32</v>
      </c>
      <c r="I28" s="7">
        <f>SUM(L10+L14)</f>
        <v>64</v>
      </c>
    </row>
    <row r="29" spans="1:13" ht="13.5">
      <c r="F29" s="13" t="s">
        <v>30</v>
      </c>
      <c r="G29" s="7">
        <v>1</v>
      </c>
      <c r="H29" s="10">
        <f t="shared" si="2"/>
        <v>10</v>
      </c>
      <c r="I29" s="7">
        <f>SUM(J15)</f>
        <v>10</v>
      </c>
    </row>
    <row r="30" spans="1:13">
      <c r="F30" s="8" t="s">
        <v>43</v>
      </c>
      <c r="G30" s="9">
        <f>SUM(G25:G29)</f>
        <v>14</v>
      </c>
      <c r="H30" s="9"/>
      <c r="I30" s="9">
        <f>SUM(I25:I29)</f>
        <v>341</v>
      </c>
      <c r="K30" s="11"/>
    </row>
  </sheetData>
  <mergeCells count="19">
    <mergeCell ref="C5:F5"/>
    <mergeCell ref="A1:M1"/>
    <mergeCell ref="C2:K2"/>
    <mergeCell ref="C3:F3"/>
    <mergeCell ref="H3:M3"/>
    <mergeCell ref="C4:M4"/>
    <mergeCell ref="A6:A9"/>
    <mergeCell ref="B6:B9"/>
    <mergeCell ref="C6:C9"/>
    <mergeCell ref="D6:D9"/>
    <mergeCell ref="E6:E9"/>
    <mergeCell ref="M6:M9"/>
    <mergeCell ref="F7:F9"/>
    <mergeCell ref="G7:G9"/>
    <mergeCell ref="H7:H9"/>
    <mergeCell ref="I7:L7"/>
    <mergeCell ref="I8:J8"/>
    <mergeCell ref="K8:L8"/>
    <mergeCell ref="F6:L6"/>
  </mergeCells>
  <pageMargins left="0.39370078740157483" right="0.39370078740157483" top="0.39370078740157483" bottom="0.39370078740157483" header="0" footer="0"/>
  <pageSetup paperSize="9" scale="87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M70"/>
  <sheetViews>
    <sheetView tabSelected="1" zoomScale="80" zoomScaleNormal="80" zoomScaleSheetLayoutView="100" workbookViewId="0">
      <selection activeCell="N24" sqref="N24"/>
    </sheetView>
  </sheetViews>
  <sheetFormatPr defaultRowHeight="12.75"/>
  <cols>
    <col min="1" max="1" width="4.28515625" customWidth="1"/>
    <col min="2" max="2" width="30.140625" style="17" customWidth="1"/>
    <col min="3" max="3" width="11.28515625" bestFit="1" customWidth="1"/>
    <col min="4" max="4" width="7.42578125" customWidth="1"/>
    <col min="5" max="5" width="6" bestFit="1" customWidth="1"/>
    <col min="6" max="6" width="14.85546875" customWidth="1"/>
    <col min="7" max="7" width="11.85546875" customWidth="1"/>
    <col min="8" max="8" width="10.5703125" customWidth="1"/>
    <col min="9" max="9" width="23.85546875" customWidth="1"/>
    <col min="10" max="10" width="4.7109375" bestFit="1" customWidth="1"/>
    <col min="11" max="11" width="23.85546875" customWidth="1"/>
    <col min="12" max="12" width="5.5703125" bestFit="1" customWidth="1"/>
  </cols>
  <sheetData>
    <row r="1" spans="1:13" ht="14.25" customHeight="1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0.5" customHeight="1">
      <c r="A2" s="17"/>
      <c r="B2" s="18" t="s">
        <v>7</v>
      </c>
      <c r="C2" s="65" t="s">
        <v>20</v>
      </c>
      <c r="D2" s="65"/>
      <c r="E2" s="65"/>
      <c r="F2" s="65"/>
      <c r="G2" s="65"/>
      <c r="H2" s="65"/>
      <c r="I2" s="65"/>
      <c r="J2" s="65"/>
      <c r="K2" s="65"/>
      <c r="L2" s="17"/>
      <c r="M2" s="17"/>
    </row>
    <row r="3" spans="1:13" ht="10.5" customHeight="1">
      <c r="A3" s="17"/>
      <c r="B3" s="19" t="s">
        <v>5</v>
      </c>
      <c r="C3" s="65" t="s">
        <v>21</v>
      </c>
      <c r="D3" s="65"/>
      <c r="E3" s="65"/>
      <c r="F3" s="65"/>
      <c r="G3" s="18" t="s">
        <v>6</v>
      </c>
      <c r="H3" s="65" t="s">
        <v>22</v>
      </c>
      <c r="I3" s="65"/>
      <c r="J3" s="65"/>
      <c r="K3" s="65"/>
      <c r="L3" s="65"/>
      <c r="M3" s="65"/>
    </row>
    <row r="4" spans="1:13" ht="9.75" customHeight="1">
      <c r="A4" s="17"/>
      <c r="B4" s="18" t="s">
        <v>8</v>
      </c>
      <c r="C4" s="65" t="s">
        <v>23</v>
      </c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0.5" customHeight="1">
      <c r="A5" s="20"/>
      <c r="B5" s="21" t="s">
        <v>9</v>
      </c>
      <c r="C5" s="62">
        <v>43642</v>
      </c>
      <c r="D5" s="63"/>
      <c r="E5" s="63"/>
      <c r="F5" s="63"/>
      <c r="G5" s="22"/>
      <c r="H5" s="23"/>
      <c r="I5" s="23"/>
      <c r="J5" s="23"/>
      <c r="K5" s="24"/>
      <c r="L5" s="17"/>
      <c r="M5" s="25" t="s">
        <v>61</v>
      </c>
    </row>
    <row r="6" spans="1:13" ht="12.75" customHeight="1">
      <c r="A6" s="51" t="s">
        <v>0</v>
      </c>
      <c r="B6" s="58" t="s">
        <v>3</v>
      </c>
      <c r="C6" s="59" t="s">
        <v>15</v>
      </c>
      <c r="D6" s="52" t="s">
        <v>14</v>
      </c>
      <c r="E6" s="51" t="s">
        <v>4</v>
      </c>
      <c r="F6" s="55" t="s">
        <v>1</v>
      </c>
      <c r="G6" s="56"/>
      <c r="H6" s="56"/>
      <c r="I6" s="56"/>
      <c r="J6" s="56"/>
      <c r="K6" s="56"/>
      <c r="L6" s="57"/>
      <c r="M6" s="51" t="s">
        <v>2</v>
      </c>
    </row>
    <row r="7" spans="1:13" ht="12.75" customHeight="1">
      <c r="A7" s="51"/>
      <c r="B7" s="58"/>
      <c r="C7" s="60"/>
      <c r="D7" s="53"/>
      <c r="E7" s="51"/>
      <c r="F7" s="52" t="s">
        <v>16</v>
      </c>
      <c r="G7" s="52" t="s">
        <v>17</v>
      </c>
      <c r="H7" s="52" t="s">
        <v>18</v>
      </c>
      <c r="I7" s="55" t="s">
        <v>19</v>
      </c>
      <c r="J7" s="56"/>
      <c r="K7" s="56"/>
      <c r="L7" s="57"/>
      <c r="M7" s="51"/>
    </row>
    <row r="8" spans="1:13" ht="12.75" customHeight="1">
      <c r="A8" s="51"/>
      <c r="B8" s="58"/>
      <c r="C8" s="60"/>
      <c r="D8" s="53"/>
      <c r="E8" s="51"/>
      <c r="F8" s="53"/>
      <c r="G8" s="53"/>
      <c r="H8" s="53"/>
      <c r="I8" s="51" t="s">
        <v>10</v>
      </c>
      <c r="J8" s="51"/>
      <c r="K8" s="51" t="s">
        <v>13</v>
      </c>
      <c r="L8" s="51"/>
      <c r="M8" s="51"/>
    </row>
    <row r="9" spans="1:13">
      <c r="A9" s="51"/>
      <c r="B9" s="58"/>
      <c r="C9" s="61"/>
      <c r="D9" s="54"/>
      <c r="E9" s="51"/>
      <c r="F9" s="54"/>
      <c r="G9" s="54"/>
      <c r="H9" s="54"/>
      <c r="I9" s="27" t="s">
        <v>11</v>
      </c>
      <c r="J9" s="27" t="s">
        <v>12</v>
      </c>
      <c r="K9" s="27" t="s">
        <v>11</v>
      </c>
      <c r="L9" s="27" t="s">
        <v>12</v>
      </c>
      <c r="M9" s="51"/>
    </row>
    <row r="10" spans="1:13">
      <c r="A10" s="1">
        <v>1</v>
      </c>
      <c r="B10" s="30" t="s">
        <v>47</v>
      </c>
      <c r="C10" s="28"/>
      <c r="D10" s="3" t="s">
        <v>24</v>
      </c>
      <c r="E10" s="4"/>
      <c r="F10" s="5">
        <v>11</v>
      </c>
      <c r="G10" s="5">
        <v>13</v>
      </c>
      <c r="H10" s="5">
        <v>17</v>
      </c>
      <c r="I10" s="6" t="s">
        <v>62</v>
      </c>
      <c r="J10" s="1">
        <v>20</v>
      </c>
      <c r="K10" s="6" t="s">
        <v>63</v>
      </c>
      <c r="L10" s="1">
        <v>26</v>
      </c>
      <c r="M10" s="26">
        <f>SUM(F10+G10+H10+J10+L10)</f>
        <v>87</v>
      </c>
    </row>
    <row r="11" spans="1:13">
      <c r="A11" s="1">
        <v>2</v>
      </c>
      <c r="B11" s="30" t="s">
        <v>48</v>
      </c>
      <c r="C11" s="28"/>
      <c r="D11" s="3" t="s">
        <v>24</v>
      </c>
      <c r="E11" s="4"/>
      <c r="F11" s="5">
        <v>14</v>
      </c>
      <c r="G11" s="5">
        <v>12</v>
      </c>
      <c r="H11" s="5">
        <v>12</v>
      </c>
      <c r="I11" s="6" t="s">
        <v>62</v>
      </c>
      <c r="J11" s="1">
        <v>14</v>
      </c>
      <c r="K11" s="6" t="s">
        <v>64</v>
      </c>
      <c r="L11" s="1">
        <v>30</v>
      </c>
      <c r="M11" s="26">
        <f t="shared" ref="M11:M50" si="0">SUM(F11+G11+H11+J11+L11)</f>
        <v>82</v>
      </c>
    </row>
    <row r="12" spans="1:13">
      <c r="A12" s="1">
        <v>3</v>
      </c>
      <c r="B12" s="30" t="s">
        <v>49</v>
      </c>
      <c r="C12" s="28"/>
      <c r="D12" s="3" t="s">
        <v>24</v>
      </c>
      <c r="E12" s="4"/>
      <c r="F12" s="5">
        <v>14</v>
      </c>
      <c r="G12" s="5">
        <v>14</v>
      </c>
      <c r="H12" s="5">
        <v>17</v>
      </c>
      <c r="I12" s="6" t="s">
        <v>62</v>
      </c>
      <c r="J12" s="1">
        <v>31</v>
      </c>
      <c r="K12" s="6" t="s">
        <v>63</v>
      </c>
      <c r="L12" s="1">
        <v>32</v>
      </c>
      <c r="M12" s="26">
        <f t="shared" si="0"/>
        <v>108</v>
      </c>
    </row>
    <row r="13" spans="1:13">
      <c r="A13" s="1">
        <v>4</v>
      </c>
      <c r="B13" s="30" t="s">
        <v>50</v>
      </c>
      <c r="C13" s="28"/>
      <c r="D13" s="3" t="s">
        <v>24</v>
      </c>
      <c r="E13" s="4"/>
      <c r="F13" s="5">
        <v>17</v>
      </c>
      <c r="G13" s="5">
        <v>14</v>
      </c>
      <c r="H13" s="5">
        <v>8</v>
      </c>
      <c r="I13" s="6" t="s">
        <v>44</v>
      </c>
      <c r="J13" s="1">
        <v>17</v>
      </c>
      <c r="K13" s="6" t="s">
        <v>42</v>
      </c>
      <c r="L13" s="1">
        <v>15</v>
      </c>
      <c r="M13" s="26">
        <f t="shared" si="0"/>
        <v>71</v>
      </c>
    </row>
    <row r="14" spans="1:13">
      <c r="A14" s="1">
        <v>5</v>
      </c>
      <c r="B14" s="30" t="s">
        <v>51</v>
      </c>
      <c r="C14" s="28"/>
      <c r="D14" s="3" t="s">
        <v>24</v>
      </c>
      <c r="E14" s="4"/>
      <c r="F14" s="48"/>
      <c r="G14" s="5">
        <v>17</v>
      </c>
      <c r="H14" s="5">
        <v>6</v>
      </c>
      <c r="I14" s="50"/>
      <c r="J14" s="26"/>
      <c r="K14" s="50"/>
      <c r="L14" s="1"/>
      <c r="M14" s="26">
        <f t="shared" si="0"/>
        <v>23</v>
      </c>
    </row>
    <row r="15" spans="1:13">
      <c r="A15" s="1">
        <v>6</v>
      </c>
      <c r="B15" s="30" t="s">
        <v>52</v>
      </c>
      <c r="C15" s="28"/>
      <c r="D15" s="3" t="s">
        <v>24</v>
      </c>
      <c r="E15" s="4"/>
      <c r="F15" s="48"/>
      <c r="G15" s="5">
        <v>11</v>
      </c>
      <c r="H15" s="5">
        <v>13</v>
      </c>
      <c r="I15" s="50"/>
      <c r="J15" s="26"/>
      <c r="K15" s="50"/>
      <c r="L15" s="1"/>
      <c r="M15" s="26">
        <f t="shared" si="0"/>
        <v>24</v>
      </c>
    </row>
    <row r="16" spans="1:13">
      <c r="A16" s="1">
        <v>7</v>
      </c>
      <c r="B16" s="30" t="s">
        <v>53</v>
      </c>
      <c r="C16" s="28"/>
      <c r="D16" s="3" t="s">
        <v>24</v>
      </c>
      <c r="E16" s="4"/>
      <c r="F16" s="5">
        <v>15</v>
      </c>
      <c r="G16" s="5">
        <v>19</v>
      </c>
      <c r="H16" s="5">
        <v>16</v>
      </c>
      <c r="I16" s="6" t="s">
        <v>44</v>
      </c>
      <c r="J16" s="1">
        <v>36</v>
      </c>
      <c r="K16" s="6" t="s">
        <v>64</v>
      </c>
      <c r="L16" s="1">
        <v>39</v>
      </c>
      <c r="M16" s="26">
        <f t="shared" si="0"/>
        <v>125</v>
      </c>
    </row>
    <row r="17" spans="1:13">
      <c r="A17" s="1">
        <v>8</v>
      </c>
      <c r="B17" s="31" t="s">
        <v>54</v>
      </c>
      <c r="C17" s="28"/>
      <c r="D17" s="3" t="s">
        <v>24</v>
      </c>
      <c r="E17" s="4"/>
      <c r="F17" s="5">
        <v>14</v>
      </c>
      <c r="G17" s="5">
        <v>15</v>
      </c>
      <c r="H17" s="5">
        <v>17</v>
      </c>
      <c r="I17" s="6" t="s">
        <v>44</v>
      </c>
      <c r="J17" s="1">
        <v>26</v>
      </c>
      <c r="K17" s="6" t="s">
        <v>42</v>
      </c>
      <c r="L17" s="1">
        <v>19</v>
      </c>
      <c r="M17" s="26">
        <f t="shared" si="0"/>
        <v>91</v>
      </c>
    </row>
    <row r="18" spans="1:13">
      <c r="A18" s="1">
        <v>9</v>
      </c>
      <c r="B18" s="32" t="s">
        <v>55</v>
      </c>
      <c r="C18" s="28"/>
      <c r="D18" s="3" t="s">
        <v>24</v>
      </c>
      <c r="E18" s="4"/>
      <c r="F18" s="5">
        <v>4</v>
      </c>
      <c r="G18" s="5">
        <v>8</v>
      </c>
      <c r="H18" s="5">
        <v>3</v>
      </c>
      <c r="I18" s="6" t="s">
        <v>42</v>
      </c>
      <c r="J18" s="1">
        <v>10</v>
      </c>
      <c r="K18" s="6" t="s">
        <v>44</v>
      </c>
      <c r="L18" s="1">
        <v>8</v>
      </c>
      <c r="M18" s="26">
        <f t="shared" si="0"/>
        <v>33</v>
      </c>
    </row>
    <row r="19" spans="1:13">
      <c r="A19" s="1">
        <v>10</v>
      </c>
      <c r="B19" s="32" t="s">
        <v>56</v>
      </c>
      <c r="C19" s="28"/>
      <c r="D19" s="3" t="s">
        <v>24</v>
      </c>
      <c r="E19" s="4"/>
      <c r="F19" s="5">
        <v>5</v>
      </c>
      <c r="G19" s="5">
        <v>10</v>
      </c>
      <c r="H19" s="5">
        <v>7</v>
      </c>
      <c r="I19" s="6" t="s">
        <v>42</v>
      </c>
      <c r="J19" s="1">
        <v>8</v>
      </c>
      <c r="K19" s="6" t="s">
        <v>44</v>
      </c>
      <c r="L19" s="1">
        <v>8</v>
      </c>
      <c r="M19" s="26">
        <f t="shared" si="0"/>
        <v>38</v>
      </c>
    </row>
    <row r="20" spans="1:13">
      <c r="A20" s="1">
        <v>11</v>
      </c>
      <c r="B20" s="32" t="s">
        <v>57</v>
      </c>
      <c r="C20" s="28"/>
      <c r="D20" s="3" t="s">
        <v>24</v>
      </c>
      <c r="E20" s="4"/>
      <c r="F20" s="5">
        <v>20</v>
      </c>
      <c r="G20" s="5">
        <v>19</v>
      </c>
      <c r="H20" s="5">
        <v>16</v>
      </c>
      <c r="I20" s="6" t="s">
        <v>44</v>
      </c>
      <c r="J20" s="1">
        <v>36</v>
      </c>
      <c r="K20" s="6" t="s">
        <v>42</v>
      </c>
      <c r="L20" s="1">
        <v>38</v>
      </c>
      <c r="M20" s="26">
        <f t="shared" si="0"/>
        <v>129</v>
      </c>
    </row>
    <row r="21" spans="1:13">
      <c r="A21" s="1">
        <v>12</v>
      </c>
      <c r="B21" s="32" t="s">
        <v>58</v>
      </c>
      <c r="C21" s="28"/>
      <c r="D21" s="3" t="s">
        <v>24</v>
      </c>
      <c r="E21" s="4"/>
      <c r="F21" s="5">
        <v>9</v>
      </c>
      <c r="G21" s="5">
        <v>12</v>
      </c>
      <c r="H21" s="5">
        <v>20</v>
      </c>
      <c r="I21" s="6" t="s">
        <v>64</v>
      </c>
      <c r="J21" s="1">
        <v>25</v>
      </c>
      <c r="K21" s="6" t="s">
        <v>44</v>
      </c>
      <c r="L21" s="1">
        <v>19</v>
      </c>
      <c r="M21" s="26">
        <f t="shared" si="0"/>
        <v>85</v>
      </c>
    </row>
    <row r="22" spans="1:13">
      <c r="A22" s="1">
        <v>13</v>
      </c>
      <c r="B22" s="32" t="s">
        <v>59</v>
      </c>
      <c r="C22" s="28"/>
      <c r="D22" s="3" t="s">
        <v>24</v>
      </c>
      <c r="E22" s="4"/>
      <c r="F22" s="5">
        <v>12</v>
      </c>
      <c r="G22" s="5">
        <v>13</v>
      </c>
      <c r="H22" s="5">
        <v>17</v>
      </c>
      <c r="I22" s="6" t="s">
        <v>62</v>
      </c>
      <c r="J22" s="1">
        <v>30</v>
      </c>
      <c r="K22" s="6" t="s">
        <v>63</v>
      </c>
      <c r="L22" s="1">
        <v>29</v>
      </c>
      <c r="M22" s="26">
        <f t="shared" si="0"/>
        <v>101</v>
      </c>
    </row>
    <row r="23" spans="1:13">
      <c r="A23" s="29">
        <v>14</v>
      </c>
      <c r="B23" s="35" t="s">
        <v>65</v>
      </c>
      <c r="C23" s="28"/>
      <c r="D23" s="3" t="s">
        <v>24</v>
      </c>
      <c r="E23" s="4"/>
      <c r="F23" s="5">
        <v>1</v>
      </c>
      <c r="G23" s="5">
        <v>17</v>
      </c>
      <c r="H23" s="5">
        <v>9</v>
      </c>
      <c r="I23" s="6" t="s">
        <v>84</v>
      </c>
      <c r="J23" s="1">
        <v>27</v>
      </c>
      <c r="K23" s="6" t="s">
        <v>85</v>
      </c>
      <c r="L23" s="1">
        <v>11</v>
      </c>
      <c r="M23" s="26">
        <f t="shared" si="0"/>
        <v>65</v>
      </c>
    </row>
    <row r="24" spans="1:13">
      <c r="A24" s="1">
        <v>15</v>
      </c>
      <c r="B24" s="35" t="s">
        <v>66</v>
      </c>
      <c r="C24" s="28"/>
      <c r="D24" s="3" t="s">
        <v>24</v>
      </c>
      <c r="E24" s="4"/>
      <c r="F24" s="5">
        <v>19</v>
      </c>
      <c r="G24" s="5">
        <v>19</v>
      </c>
      <c r="H24" s="5">
        <v>20</v>
      </c>
      <c r="I24" s="6" t="s">
        <v>86</v>
      </c>
      <c r="J24" s="1">
        <v>33</v>
      </c>
      <c r="K24" s="6" t="s">
        <v>87</v>
      </c>
      <c r="L24" s="1">
        <v>38</v>
      </c>
      <c r="M24" s="26">
        <f t="shared" si="0"/>
        <v>129</v>
      </c>
    </row>
    <row r="25" spans="1:13">
      <c r="A25" s="1">
        <v>16</v>
      </c>
      <c r="B25" s="35" t="s">
        <v>67</v>
      </c>
      <c r="C25" s="28"/>
      <c r="D25" s="3" t="s">
        <v>24</v>
      </c>
      <c r="E25" s="4"/>
      <c r="F25" s="5">
        <v>7</v>
      </c>
      <c r="G25" s="5">
        <v>15</v>
      </c>
      <c r="H25" s="5">
        <v>18</v>
      </c>
      <c r="I25" s="6" t="s">
        <v>86</v>
      </c>
      <c r="J25" s="1">
        <v>26</v>
      </c>
      <c r="K25" s="6" t="s">
        <v>87</v>
      </c>
      <c r="L25" s="1">
        <v>13</v>
      </c>
      <c r="M25" s="26">
        <f t="shared" si="0"/>
        <v>79</v>
      </c>
    </row>
    <row r="26" spans="1:13">
      <c r="A26" s="1">
        <v>17</v>
      </c>
      <c r="B26" s="35" t="s">
        <v>68</v>
      </c>
      <c r="C26" s="28"/>
      <c r="D26" s="3" t="s">
        <v>24</v>
      </c>
      <c r="E26" s="4"/>
      <c r="F26" s="5">
        <v>14</v>
      </c>
      <c r="G26" s="5">
        <v>15</v>
      </c>
      <c r="H26" s="5">
        <v>17</v>
      </c>
      <c r="I26" s="6" t="s">
        <v>88</v>
      </c>
      <c r="J26" s="1">
        <v>28</v>
      </c>
      <c r="K26" s="6" t="s">
        <v>89</v>
      </c>
      <c r="L26" s="1">
        <v>36</v>
      </c>
      <c r="M26" s="26">
        <f t="shared" si="0"/>
        <v>110</v>
      </c>
    </row>
    <row r="27" spans="1:13">
      <c r="A27" s="1">
        <v>18</v>
      </c>
      <c r="B27" s="35" t="s">
        <v>69</v>
      </c>
      <c r="C27" s="28"/>
      <c r="D27" s="3" t="s">
        <v>24</v>
      </c>
      <c r="E27" s="4"/>
      <c r="F27" s="5">
        <v>13</v>
      </c>
      <c r="G27" s="5">
        <v>16</v>
      </c>
      <c r="H27" s="5">
        <v>18</v>
      </c>
      <c r="I27" s="6" t="s">
        <v>87</v>
      </c>
      <c r="J27" s="1">
        <v>36</v>
      </c>
      <c r="K27" s="6" t="s">
        <v>90</v>
      </c>
      <c r="L27" s="1">
        <v>27</v>
      </c>
      <c r="M27" s="26">
        <f t="shared" si="0"/>
        <v>110</v>
      </c>
    </row>
    <row r="28" spans="1:13" ht="25.5">
      <c r="A28" s="1">
        <v>19</v>
      </c>
      <c r="B28" s="35" t="s">
        <v>70</v>
      </c>
      <c r="C28" s="28"/>
      <c r="D28" s="3" t="s">
        <v>24</v>
      </c>
      <c r="E28" s="4"/>
      <c r="F28" s="5">
        <v>14</v>
      </c>
      <c r="G28" s="5">
        <v>16</v>
      </c>
      <c r="H28" s="5">
        <v>16</v>
      </c>
      <c r="I28" s="6" t="s">
        <v>42</v>
      </c>
      <c r="J28" s="1">
        <v>28</v>
      </c>
      <c r="K28" s="6" t="s">
        <v>44</v>
      </c>
      <c r="L28" s="1">
        <v>32</v>
      </c>
      <c r="M28" s="26">
        <f t="shared" si="0"/>
        <v>106</v>
      </c>
    </row>
    <row r="29" spans="1:13">
      <c r="A29" s="1">
        <v>20</v>
      </c>
      <c r="B29" s="35" t="s">
        <v>71</v>
      </c>
      <c r="C29" s="28"/>
      <c r="D29" s="3" t="s">
        <v>24</v>
      </c>
      <c r="E29" s="4"/>
      <c r="F29" s="48"/>
      <c r="G29" s="5">
        <v>19</v>
      </c>
      <c r="H29" s="5">
        <v>20</v>
      </c>
      <c r="I29" s="50"/>
      <c r="J29" s="26"/>
      <c r="K29" s="50"/>
      <c r="L29" s="1"/>
      <c r="M29" s="26">
        <f t="shared" si="0"/>
        <v>39</v>
      </c>
    </row>
    <row r="30" spans="1:13">
      <c r="A30" s="1">
        <v>21</v>
      </c>
      <c r="B30" s="36" t="s">
        <v>72</v>
      </c>
      <c r="C30" s="28"/>
      <c r="D30" s="3" t="s">
        <v>24</v>
      </c>
      <c r="E30" s="4"/>
      <c r="F30" s="5">
        <v>11</v>
      </c>
      <c r="G30" s="5">
        <v>16</v>
      </c>
      <c r="H30" s="5">
        <v>5</v>
      </c>
      <c r="I30" s="6" t="s">
        <v>42</v>
      </c>
      <c r="J30" s="1">
        <v>7</v>
      </c>
      <c r="K30" s="6" t="s">
        <v>44</v>
      </c>
      <c r="L30" s="1">
        <v>11</v>
      </c>
      <c r="M30" s="26">
        <f t="shared" si="0"/>
        <v>50</v>
      </c>
    </row>
    <row r="31" spans="1:13">
      <c r="A31" s="1">
        <v>22</v>
      </c>
      <c r="B31" s="37" t="s">
        <v>73</v>
      </c>
      <c r="C31" s="28"/>
      <c r="D31" s="3" t="s">
        <v>24</v>
      </c>
      <c r="E31" s="4"/>
      <c r="F31" s="5">
        <v>15</v>
      </c>
      <c r="G31" s="5">
        <v>16</v>
      </c>
      <c r="H31" s="5">
        <v>18</v>
      </c>
      <c r="I31" s="6" t="s">
        <v>42</v>
      </c>
      <c r="J31" s="1">
        <v>8</v>
      </c>
      <c r="K31" s="6" t="s">
        <v>44</v>
      </c>
      <c r="L31" s="1">
        <v>11</v>
      </c>
      <c r="M31" s="26">
        <f t="shared" si="0"/>
        <v>68</v>
      </c>
    </row>
    <row r="32" spans="1:13">
      <c r="A32" s="1">
        <v>23</v>
      </c>
      <c r="B32" s="37" t="s">
        <v>74</v>
      </c>
      <c r="C32" s="28"/>
      <c r="D32" s="3" t="s">
        <v>24</v>
      </c>
      <c r="E32" s="4"/>
      <c r="F32" s="5">
        <v>11</v>
      </c>
      <c r="G32" s="5">
        <v>18</v>
      </c>
      <c r="H32" s="5">
        <v>16</v>
      </c>
      <c r="I32" s="6" t="s">
        <v>26</v>
      </c>
      <c r="J32" s="1">
        <v>15</v>
      </c>
      <c r="K32" s="6" t="s">
        <v>25</v>
      </c>
      <c r="L32" s="1">
        <v>25</v>
      </c>
      <c r="M32" s="26">
        <f t="shared" si="0"/>
        <v>85</v>
      </c>
    </row>
    <row r="33" spans="1:13">
      <c r="A33" s="1">
        <v>24</v>
      </c>
      <c r="B33" s="37" t="s">
        <v>91</v>
      </c>
      <c r="C33" s="28"/>
      <c r="D33" s="3" t="s">
        <v>24</v>
      </c>
      <c r="E33" s="4"/>
      <c r="F33" s="5">
        <v>9</v>
      </c>
      <c r="G33" s="5">
        <v>14</v>
      </c>
      <c r="H33" s="5">
        <v>10</v>
      </c>
      <c r="I33" s="6" t="s">
        <v>26</v>
      </c>
      <c r="J33" s="1">
        <v>24</v>
      </c>
      <c r="K33" s="6" t="s">
        <v>25</v>
      </c>
      <c r="L33" s="1">
        <v>12</v>
      </c>
      <c r="M33" s="26">
        <f t="shared" si="0"/>
        <v>69</v>
      </c>
    </row>
    <row r="34" spans="1:13">
      <c r="A34" s="1">
        <v>25</v>
      </c>
      <c r="B34" s="37" t="s">
        <v>75</v>
      </c>
      <c r="C34" s="28"/>
      <c r="D34" s="3" t="s">
        <v>24</v>
      </c>
      <c r="E34" s="4"/>
      <c r="F34" s="5">
        <v>17</v>
      </c>
      <c r="G34" s="5">
        <v>19</v>
      </c>
      <c r="H34" s="5">
        <v>19</v>
      </c>
      <c r="I34" s="6" t="s">
        <v>26</v>
      </c>
      <c r="J34" s="1">
        <v>36</v>
      </c>
      <c r="K34" s="6" t="s">
        <v>25</v>
      </c>
      <c r="L34" s="1">
        <v>28</v>
      </c>
      <c r="M34" s="26">
        <f t="shared" si="0"/>
        <v>119</v>
      </c>
    </row>
    <row r="35" spans="1:13">
      <c r="A35" s="1">
        <v>26</v>
      </c>
      <c r="B35" s="37" t="s">
        <v>76</v>
      </c>
      <c r="C35" s="28"/>
      <c r="D35" s="3" t="s">
        <v>24</v>
      </c>
      <c r="E35" s="4"/>
      <c r="F35" s="5">
        <v>15</v>
      </c>
      <c r="G35" s="5">
        <v>15</v>
      </c>
      <c r="H35" s="5">
        <v>15</v>
      </c>
      <c r="I35" s="6" t="s">
        <v>26</v>
      </c>
      <c r="J35" s="1">
        <v>28</v>
      </c>
      <c r="K35" s="6" t="s">
        <v>25</v>
      </c>
      <c r="L35" s="1">
        <v>27</v>
      </c>
      <c r="M35" s="26">
        <f t="shared" si="0"/>
        <v>100</v>
      </c>
    </row>
    <row r="36" spans="1:13">
      <c r="A36" s="1">
        <v>27</v>
      </c>
      <c r="B36" s="37" t="s">
        <v>77</v>
      </c>
      <c r="C36" s="28"/>
      <c r="D36" s="3" t="s">
        <v>24</v>
      </c>
      <c r="E36" s="4"/>
      <c r="F36" s="5">
        <v>10</v>
      </c>
      <c r="G36" s="5">
        <v>18</v>
      </c>
      <c r="H36" s="5">
        <v>18</v>
      </c>
      <c r="I36" s="6" t="s">
        <v>62</v>
      </c>
      <c r="J36" s="1">
        <v>35</v>
      </c>
      <c r="K36" s="6" t="s">
        <v>64</v>
      </c>
      <c r="L36" s="1">
        <v>28</v>
      </c>
      <c r="M36" s="26">
        <f t="shared" si="0"/>
        <v>109</v>
      </c>
    </row>
    <row r="37" spans="1:13">
      <c r="A37" s="1">
        <v>28</v>
      </c>
      <c r="B37" s="37" t="s">
        <v>78</v>
      </c>
      <c r="C37" s="28"/>
      <c r="D37" s="3" t="s">
        <v>24</v>
      </c>
      <c r="E37" s="4"/>
      <c r="F37" s="48"/>
      <c r="G37" s="5">
        <v>14</v>
      </c>
      <c r="H37" s="5">
        <v>18</v>
      </c>
      <c r="I37" s="50"/>
      <c r="J37" s="26"/>
      <c r="K37" s="50"/>
      <c r="L37" s="1"/>
      <c r="M37" s="26">
        <f t="shared" si="0"/>
        <v>32</v>
      </c>
    </row>
    <row r="38" spans="1:13">
      <c r="A38" s="1">
        <v>29</v>
      </c>
      <c r="B38" s="37" t="s">
        <v>79</v>
      </c>
      <c r="C38" s="28"/>
      <c r="D38" s="3" t="s">
        <v>24</v>
      </c>
      <c r="E38" s="4"/>
      <c r="F38" s="5">
        <v>15</v>
      </c>
      <c r="G38" s="5">
        <v>17</v>
      </c>
      <c r="H38" s="5">
        <v>11</v>
      </c>
      <c r="I38" s="6" t="s">
        <v>26</v>
      </c>
      <c r="J38" s="1">
        <v>15</v>
      </c>
      <c r="K38" s="6" t="s">
        <v>64</v>
      </c>
      <c r="L38" s="1">
        <v>22</v>
      </c>
      <c r="M38" s="26">
        <f t="shared" si="0"/>
        <v>80</v>
      </c>
    </row>
    <row r="39" spans="1:13">
      <c r="A39" s="1">
        <v>30</v>
      </c>
      <c r="B39" s="37" t="s">
        <v>80</v>
      </c>
      <c r="C39" s="28"/>
      <c r="D39" s="3" t="s">
        <v>24</v>
      </c>
      <c r="E39" s="4"/>
      <c r="F39" s="5">
        <v>4</v>
      </c>
      <c r="G39" s="5">
        <v>17</v>
      </c>
      <c r="H39" s="5">
        <v>5</v>
      </c>
      <c r="I39" s="6" t="s">
        <v>26</v>
      </c>
      <c r="J39" s="1">
        <v>10</v>
      </c>
      <c r="K39" s="6" t="s">
        <v>25</v>
      </c>
      <c r="L39" s="1">
        <v>5</v>
      </c>
      <c r="M39" s="26">
        <f t="shared" si="0"/>
        <v>41</v>
      </c>
    </row>
    <row r="40" spans="1:13">
      <c r="A40" s="1">
        <v>31</v>
      </c>
      <c r="B40" s="37" t="s">
        <v>81</v>
      </c>
      <c r="C40" s="28"/>
      <c r="D40" s="3" t="s">
        <v>24</v>
      </c>
      <c r="E40" s="4"/>
      <c r="F40" s="5">
        <v>11</v>
      </c>
      <c r="G40" s="5">
        <v>19</v>
      </c>
      <c r="H40" s="5">
        <v>5</v>
      </c>
      <c r="I40" s="6" t="s">
        <v>64</v>
      </c>
      <c r="J40" s="1">
        <v>20</v>
      </c>
      <c r="K40" s="6" t="s">
        <v>44</v>
      </c>
      <c r="L40" s="1">
        <v>17</v>
      </c>
      <c r="M40" s="26">
        <f t="shared" si="0"/>
        <v>72</v>
      </c>
    </row>
    <row r="41" spans="1:13">
      <c r="A41" s="1">
        <v>32</v>
      </c>
      <c r="B41" s="37" t="s">
        <v>82</v>
      </c>
      <c r="C41" s="28"/>
      <c r="D41" s="3" t="s">
        <v>24</v>
      </c>
      <c r="E41" s="4"/>
      <c r="F41" s="5">
        <v>13</v>
      </c>
      <c r="G41" s="5">
        <v>17</v>
      </c>
      <c r="H41" s="5">
        <v>20</v>
      </c>
      <c r="I41" s="6" t="s">
        <v>26</v>
      </c>
      <c r="J41" s="1">
        <v>32</v>
      </c>
      <c r="K41" s="6" t="s">
        <v>25</v>
      </c>
      <c r="L41" s="1">
        <v>27</v>
      </c>
      <c r="M41" s="26">
        <f t="shared" si="0"/>
        <v>109</v>
      </c>
    </row>
    <row r="42" spans="1:13">
      <c r="A42" s="1">
        <v>33</v>
      </c>
      <c r="B42" s="37" t="s">
        <v>83</v>
      </c>
      <c r="C42" s="28"/>
      <c r="D42" s="3" t="s">
        <v>24</v>
      </c>
      <c r="E42" s="4"/>
      <c r="F42" s="5">
        <v>5</v>
      </c>
      <c r="G42" s="5">
        <v>13</v>
      </c>
      <c r="H42" s="5">
        <v>7</v>
      </c>
      <c r="I42" s="6" t="s">
        <v>29</v>
      </c>
      <c r="J42" s="1">
        <v>21</v>
      </c>
      <c r="K42" s="6" t="s">
        <v>64</v>
      </c>
      <c r="L42" s="1">
        <v>28</v>
      </c>
      <c r="M42" s="26">
        <f t="shared" si="0"/>
        <v>74</v>
      </c>
    </row>
    <row r="43" spans="1:13" ht="25.5">
      <c r="A43" s="1">
        <v>34</v>
      </c>
      <c r="B43" s="35" t="s">
        <v>96</v>
      </c>
      <c r="C43" s="28"/>
      <c r="D43" s="3" t="s">
        <v>24</v>
      </c>
      <c r="E43" s="4"/>
      <c r="F43" s="5">
        <v>16</v>
      </c>
      <c r="G43" s="5">
        <v>19</v>
      </c>
      <c r="H43" s="5">
        <v>20</v>
      </c>
      <c r="I43" s="6" t="s">
        <v>62</v>
      </c>
      <c r="J43" s="1">
        <v>37</v>
      </c>
      <c r="K43" s="6" t="s">
        <v>63</v>
      </c>
      <c r="L43" s="1">
        <v>31</v>
      </c>
      <c r="M43" s="26">
        <f t="shared" si="0"/>
        <v>123</v>
      </c>
    </row>
    <row r="44" spans="1:13">
      <c r="A44" s="1">
        <v>35</v>
      </c>
      <c r="B44" s="35" t="s">
        <v>97</v>
      </c>
      <c r="C44" s="28"/>
      <c r="D44" s="3" t="s">
        <v>24</v>
      </c>
      <c r="E44" s="4"/>
      <c r="F44" s="5">
        <v>10</v>
      </c>
      <c r="G44" s="5">
        <v>13</v>
      </c>
      <c r="H44" s="5">
        <v>14</v>
      </c>
      <c r="I44" s="6" t="s">
        <v>44</v>
      </c>
      <c r="J44" s="1">
        <v>26</v>
      </c>
      <c r="K44" s="6" t="s">
        <v>42</v>
      </c>
      <c r="L44" s="1">
        <v>25</v>
      </c>
      <c r="M44" s="26">
        <f t="shared" si="0"/>
        <v>88</v>
      </c>
    </row>
    <row r="45" spans="1:13">
      <c r="A45" s="1">
        <v>36</v>
      </c>
      <c r="B45" s="35" t="s">
        <v>98</v>
      </c>
      <c r="C45" s="28"/>
      <c r="D45" s="3" t="s">
        <v>24</v>
      </c>
      <c r="E45" s="4"/>
      <c r="F45" s="49"/>
      <c r="G45" s="47">
        <v>15</v>
      </c>
      <c r="H45" s="47">
        <v>18</v>
      </c>
      <c r="I45" s="46"/>
      <c r="J45" s="46"/>
      <c r="K45" s="46"/>
      <c r="L45" s="42"/>
      <c r="M45" s="26">
        <f t="shared" si="0"/>
        <v>33</v>
      </c>
    </row>
    <row r="46" spans="1:13">
      <c r="A46" s="1">
        <v>37</v>
      </c>
      <c r="B46" s="36" t="s">
        <v>99</v>
      </c>
      <c r="C46" s="28"/>
      <c r="D46" s="3" t="s">
        <v>24</v>
      </c>
      <c r="E46" s="4"/>
      <c r="F46" s="5">
        <v>14</v>
      </c>
      <c r="G46" s="5">
        <v>15</v>
      </c>
      <c r="H46" s="5">
        <v>18</v>
      </c>
      <c r="I46" s="6" t="s">
        <v>44</v>
      </c>
      <c r="J46" s="1">
        <v>29</v>
      </c>
      <c r="K46" s="6" t="s">
        <v>42</v>
      </c>
      <c r="L46" s="1">
        <v>27</v>
      </c>
      <c r="M46" s="26">
        <f t="shared" si="0"/>
        <v>103</v>
      </c>
    </row>
    <row r="47" spans="1:13">
      <c r="A47" s="1">
        <v>38</v>
      </c>
      <c r="B47" s="37" t="s">
        <v>100</v>
      </c>
      <c r="C47" s="28"/>
      <c r="D47" s="3" t="s">
        <v>24</v>
      </c>
      <c r="E47" s="4"/>
      <c r="F47" s="5">
        <v>18</v>
      </c>
      <c r="G47" s="5">
        <v>10</v>
      </c>
      <c r="H47" s="5">
        <v>20</v>
      </c>
      <c r="I47" s="6" t="s">
        <v>62</v>
      </c>
      <c r="J47" s="1">
        <v>25</v>
      </c>
      <c r="K47" s="6" t="s">
        <v>63</v>
      </c>
      <c r="L47" s="1">
        <v>33</v>
      </c>
      <c r="M47" s="26">
        <f t="shared" si="0"/>
        <v>106</v>
      </c>
    </row>
    <row r="48" spans="1:13">
      <c r="A48" s="1">
        <v>39</v>
      </c>
      <c r="B48" s="37" t="s">
        <v>101</v>
      </c>
      <c r="C48" s="28"/>
      <c r="D48" s="3" t="s">
        <v>24</v>
      </c>
      <c r="E48" s="4"/>
      <c r="F48" s="5">
        <v>8</v>
      </c>
      <c r="G48" s="5">
        <v>13</v>
      </c>
      <c r="H48" s="5">
        <v>9</v>
      </c>
      <c r="I48" s="6" t="s">
        <v>64</v>
      </c>
      <c r="J48" s="1">
        <v>10</v>
      </c>
      <c r="K48" s="6" t="s">
        <v>62</v>
      </c>
      <c r="L48" s="1">
        <v>8</v>
      </c>
      <c r="M48" s="26">
        <f t="shared" si="0"/>
        <v>48</v>
      </c>
    </row>
    <row r="49" spans="1:13">
      <c r="A49" s="1">
        <v>40</v>
      </c>
      <c r="B49" s="37" t="s">
        <v>102</v>
      </c>
      <c r="C49" s="28"/>
      <c r="D49" s="3" t="s">
        <v>24</v>
      </c>
      <c r="E49" s="4"/>
      <c r="F49" s="5">
        <v>11</v>
      </c>
      <c r="G49" s="5">
        <v>10</v>
      </c>
      <c r="H49" s="5">
        <v>4</v>
      </c>
      <c r="I49" s="6" t="s">
        <v>44</v>
      </c>
      <c r="J49" s="1">
        <v>10</v>
      </c>
      <c r="K49" s="6" t="s">
        <v>42</v>
      </c>
      <c r="L49" s="1">
        <v>7</v>
      </c>
      <c r="M49" s="26">
        <f t="shared" si="0"/>
        <v>42</v>
      </c>
    </row>
    <row r="50" spans="1:13">
      <c r="A50" s="1">
        <v>41</v>
      </c>
      <c r="B50" s="35" t="s">
        <v>103</v>
      </c>
      <c r="C50" s="28"/>
      <c r="D50" s="3" t="s">
        <v>24</v>
      </c>
      <c r="E50" s="4"/>
      <c r="F50" s="5">
        <v>16</v>
      </c>
      <c r="G50" s="5">
        <v>19</v>
      </c>
      <c r="H50" s="5">
        <v>19</v>
      </c>
      <c r="I50" s="6" t="s">
        <v>44</v>
      </c>
      <c r="J50" s="1">
        <v>39</v>
      </c>
      <c r="K50" s="6" t="s">
        <v>42</v>
      </c>
      <c r="L50" s="1">
        <v>34</v>
      </c>
      <c r="M50" s="26">
        <f t="shared" si="0"/>
        <v>127</v>
      </c>
    </row>
    <row r="52" spans="1:13">
      <c r="F52" s="12" t="s">
        <v>35</v>
      </c>
      <c r="G52" s="7">
        <v>41</v>
      </c>
      <c r="H52" s="10">
        <f>SUM(I52/G52)</f>
        <v>80.804878048780495</v>
      </c>
      <c r="I52" s="7">
        <f>SUM(M10:M50)</f>
        <v>3313</v>
      </c>
      <c r="K52" s="44" t="s">
        <v>92</v>
      </c>
      <c r="L52" s="42"/>
    </row>
    <row r="53" spans="1:13">
      <c r="F53" s="12" t="s">
        <v>36</v>
      </c>
      <c r="G53" s="7">
        <v>36</v>
      </c>
      <c r="H53" s="10">
        <f t="shared" ref="H53:H55" si="1">SUM(I53/G53)</f>
        <v>12</v>
      </c>
      <c r="I53" s="7">
        <f>SUM(F10:F50)</f>
        <v>432</v>
      </c>
      <c r="K53" s="43" t="s">
        <v>93</v>
      </c>
      <c r="L53" s="26">
        <v>36</v>
      </c>
    </row>
    <row r="54" spans="1:13">
      <c r="F54" s="12" t="s">
        <v>37</v>
      </c>
      <c r="G54" s="7">
        <v>41</v>
      </c>
      <c r="H54" s="10">
        <f t="shared" si="1"/>
        <v>15.146341463414634</v>
      </c>
      <c r="I54" s="7">
        <f>SUM(G10:G50)</f>
        <v>621</v>
      </c>
      <c r="K54" s="43" t="s">
        <v>94</v>
      </c>
      <c r="L54" s="46">
        <f>SUM(L55/L53)</f>
        <v>87.833333333333329</v>
      </c>
    </row>
    <row r="55" spans="1:13">
      <c r="F55" s="12" t="s">
        <v>38</v>
      </c>
      <c r="G55" s="7">
        <v>41</v>
      </c>
      <c r="H55" s="10">
        <f t="shared" si="1"/>
        <v>14.048780487804878</v>
      </c>
      <c r="I55" s="7">
        <f>SUM(H10:H50)</f>
        <v>576</v>
      </c>
      <c r="K55" s="43" t="s">
        <v>95</v>
      </c>
      <c r="L55" s="46">
        <f>SUM(M10+M11+M12+M13+M16+M17+M18+M19+M20+M21+M22+M23+M24+M25+M26+M27+M28+M30+M31+M32+M33+M34+M35+M36+M38+M39+M40+M41+M43+M42+M44+M46+M47+M48+M49+M50)</f>
        <v>3162</v>
      </c>
    </row>
    <row r="57" spans="1:13" ht="13.5">
      <c r="F57" s="14"/>
      <c r="G57" s="15" t="s">
        <v>39</v>
      </c>
      <c r="H57" s="14" t="s">
        <v>40</v>
      </c>
      <c r="I57" s="14" t="s">
        <v>41</v>
      </c>
    </row>
    <row r="58" spans="1:13">
      <c r="F58" s="16" t="s">
        <v>42</v>
      </c>
      <c r="G58" s="7">
        <v>18</v>
      </c>
      <c r="H58" s="10">
        <f>SUM(I58/G58)</f>
        <v>19.444444444444443</v>
      </c>
      <c r="I58" s="7">
        <f>SUM(J18+J19+J28+J30+J31+L13+L17+L20+L32+L33+L34+L35+L39+L41+L44+L46+L49+L50)</f>
        <v>350</v>
      </c>
    </row>
    <row r="59" spans="1:13" ht="13.5">
      <c r="F59" s="13" t="s">
        <v>26</v>
      </c>
      <c r="G59" s="7">
        <v>22</v>
      </c>
      <c r="H59" s="10">
        <f t="shared" ref="H59:H69" si="2">SUM(I59/G59)</f>
        <v>22.045454545454547</v>
      </c>
      <c r="I59" s="7">
        <f>SUM(J13+J16+J17+J20+J32+J33+J34+J35+J38+J39+J41+J44+J46+J49+J50+L18+L19+L21+L28+L30+L31+L40)</f>
        <v>485</v>
      </c>
    </row>
    <row r="60" spans="1:13" ht="27">
      <c r="F60" s="13" t="s">
        <v>27</v>
      </c>
      <c r="G60" s="7">
        <v>2</v>
      </c>
      <c r="H60" s="10">
        <f t="shared" si="2"/>
        <v>29.5</v>
      </c>
      <c r="I60" s="7">
        <f>SUM(J24+J25)</f>
        <v>59</v>
      </c>
    </row>
    <row r="61" spans="1:13" ht="13.5">
      <c r="F61" s="13" t="s">
        <v>29</v>
      </c>
      <c r="G61" s="7">
        <v>9</v>
      </c>
      <c r="H61" s="10">
        <f t="shared" si="2"/>
        <v>24.555555555555557</v>
      </c>
      <c r="I61" s="7">
        <f>SUM(J10+J11+J12+J22+J36+J42+J43+J47+L48)</f>
        <v>221</v>
      </c>
    </row>
    <row r="62" spans="1:13" ht="13.5">
      <c r="F62" s="13" t="s">
        <v>31</v>
      </c>
      <c r="G62" s="7">
        <v>1</v>
      </c>
      <c r="H62" s="10">
        <f t="shared" si="2"/>
        <v>27</v>
      </c>
      <c r="I62" s="7">
        <f>SUM(J23)</f>
        <v>27</v>
      </c>
    </row>
    <row r="63" spans="1:13" ht="13.5">
      <c r="F63" s="13" t="s">
        <v>33</v>
      </c>
      <c r="G63" s="7">
        <v>5</v>
      </c>
      <c r="H63" s="10">
        <f t="shared" si="2"/>
        <v>30.2</v>
      </c>
      <c r="I63" s="7">
        <f>SUM(L10+L12+L22+L43+L47)</f>
        <v>151</v>
      </c>
    </row>
    <row r="64" spans="1:13" ht="27">
      <c r="F64" s="13" t="s">
        <v>28</v>
      </c>
      <c r="G64" s="7">
        <v>3</v>
      </c>
      <c r="H64" s="10">
        <f t="shared" si="2"/>
        <v>29</v>
      </c>
      <c r="I64" s="7">
        <f>SUM(J27+L24+L25)</f>
        <v>87</v>
      </c>
    </row>
    <row r="65" spans="6:11" ht="13.5">
      <c r="F65" s="13" t="s">
        <v>30</v>
      </c>
      <c r="G65" s="7">
        <v>8</v>
      </c>
      <c r="H65" s="10">
        <f t="shared" si="2"/>
        <v>25.25</v>
      </c>
      <c r="I65" s="7">
        <f>SUM(J21+J40+J48+L11+L16+L36+L38+L42)</f>
        <v>202</v>
      </c>
    </row>
    <row r="66" spans="6:11" ht="27">
      <c r="F66" s="13" t="s">
        <v>32</v>
      </c>
      <c r="G66" s="7">
        <v>1</v>
      </c>
      <c r="H66" s="10">
        <f t="shared" si="2"/>
        <v>11</v>
      </c>
      <c r="I66" s="7">
        <f>SUM(L23)</f>
        <v>11</v>
      </c>
    </row>
    <row r="67" spans="6:11" ht="13.5">
      <c r="F67" s="13" t="s">
        <v>89</v>
      </c>
      <c r="G67" s="7">
        <v>1</v>
      </c>
      <c r="H67" s="10">
        <f t="shared" si="2"/>
        <v>36</v>
      </c>
      <c r="I67" s="7">
        <f>SUM(L26)</f>
        <v>36</v>
      </c>
    </row>
    <row r="68" spans="6:11" ht="13.5">
      <c r="F68" s="13" t="s">
        <v>88</v>
      </c>
      <c r="G68" s="7">
        <v>1</v>
      </c>
      <c r="H68" s="10">
        <f t="shared" si="2"/>
        <v>28</v>
      </c>
      <c r="I68" s="7">
        <f>SUM(J26)</f>
        <v>28</v>
      </c>
    </row>
    <row r="69" spans="6:11" ht="40.5">
      <c r="F69" s="13" t="s">
        <v>34</v>
      </c>
      <c r="G69" s="7">
        <v>1</v>
      </c>
      <c r="H69" s="10">
        <f t="shared" si="2"/>
        <v>27</v>
      </c>
      <c r="I69" s="7">
        <f>SUM(L27)</f>
        <v>27</v>
      </c>
    </row>
    <row r="70" spans="6:11">
      <c r="F70" s="8" t="s">
        <v>43</v>
      </c>
      <c r="G70" s="9">
        <f>SUM(G58:G69)</f>
        <v>72</v>
      </c>
      <c r="H70" s="9"/>
      <c r="I70" s="9">
        <f>SUM(I58:I69)</f>
        <v>1684</v>
      </c>
      <c r="K70" s="11"/>
    </row>
  </sheetData>
  <mergeCells count="19">
    <mergeCell ref="C5:F5"/>
    <mergeCell ref="A1:M1"/>
    <mergeCell ref="C2:K2"/>
    <mergeCell ref="C3:F3"/>
    <mergeCell ref="H3:M3"/>
    <mergeCell ref="C4:M4"/>
    <mergeCell ref="A6:A9"/>
    <mergeCell ref="B6:B9"/>
    <mergeCell ref="C6:C9"/>
    <mergeCell ref="D6:D9"/>
    <mergeCell ref="E6:E9"/>
    <mergeCell ref="M6:M9"/>
    <mergeCell ref="F7:F9"/>
    <mergeCell ref="G7:G9"/>
    <mergeCell ref="H7:H9"/>
    <mergeCell ref="I7:L7"/>
    <mergeCell ref="I8:J8"/>
    <mergeCell ref="K8:L8"/>
    <mergeCell ref="F6:L6"/>
  </mergeCells>
  <pageMargins left="0.39370078740157483" right="0.39370078740157483" top="0.39370078740157483" bottom="0.39370078740157483" header="0" footer="0"/>
  <pageSetup paperSize="9" scale="86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22.06.2019</vt:lpstr>
      <vt:lpstr>24.06.2019</vt:lpstr>
      <vt:lpstr>26.06.2019 </vt:lpstr>
      <vt:lpstr>10 ЖББОМ  ҰБТ- 2019   </vt:lpstr>
      <vt:lpstr>'10 ЖББОМ  ҰБТ- 2019   '!Заголовки_для_печати</vt:lpstr>
      <vt:lpstr>'22.06.2019'!Заголовки_для_печати</vt:lpstr>
      <vt:lpstr>'24.06.2019'!Заголовки_для_печати</vt:lpstr>
      <vt:lpstr>'26.06.2019 '!Заголовки_для_печати</vt:lpstr>
      <vt:lpstr>'10 ЖББОМ  ҰБТ- 2019   '!Область_печати</vt:lpstr>
      <vt:lpstr>'22.06.2019'!Область_печати</vt:lpstr>
      <vt:lpstr>'24.06.2019'!Область_печати</vt:lpstr>
      <vt:lpstr>'26.06.2019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</dc:creator>
  <cp:lastModifiedBy>10 ЖББОМ</cp:lastModifiedBy>
  <cp:lastPrinted>2019-06-26T13:34:28Z</cp:lastPrinted>
  <dcterms:created xsi:type="dcterms:W3CDTF">2012-10-23T13:23:33Z</dcterms:created>
  <dcterms:modified xsi:type="dcterms:W3CDTF">2020-12-25T09:25:11Z</dcterms:modified>
</cp:coreProperties>
</file>